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160" tabRatio="779" firstSheet="1" activeTab="1"/>
  </bookViews>
  <sheets>
    <sheet name="Hoja1" sheetId="1" state="hidden" r:id="rId1"/>
    <sheet name="POAI" sheetId="2" r:id="rId2"/>
    <sheet name="DIMENSION SOCIAL" sheetId="3" r:id="rId3"/>
    <sheet name="AMBIENTAL Y DE GESTION DEL RIES" sheetId="4" r:id="rId4"/>
    <sheet name="ECONOMICA PRODUCTIVA" sheetId="5" r:id="rId5"/>
    <sheet name="POLITICO INSTITUCIONAL" sheetId="6" r:id="rId6"/>
    <sheet name="FISICO ESPACIAL" sheetId="7" r:id="rId7"/>
  </sheets>
  <externalReferences>
    <externalReference r:id="rId10"/>
    <externalReference r:id="rId11"/>
  </externalReferences>
  <definedNames>
    <definedName name="_xlnm._FilterDatabase" localSheetId="3" hidden="1">'AMBIENTAL Y DE GESTION DEL RIES'!$B$2:$W$17</definedName>
    <definedName name="_xlnm._FilterDatabase" localSheetId="2" hidden="1">'DIMENSION SOCIAL'!$B$2:$W$72</definedName>
    <definedName name="_xlnm._FilterDatabase" localSheetId="4" hidden="1">'ECONOMICA PRODUCTIVA'!$B$2:$W$17</definedName>
    <definedName name="_xlnm._FilterDatabase" localSheetId="6" hidden="1">'FISICO ESPACIAL'!$B$2:$W$22</definedName>
    <definedName name="_xlnm._FilterDatabase" localSheetId="1" hidden="1">'POAI'!$A$3:$AM$137</definedName>
    <definedName name="_xlnm._FilterDatabase" localSheetId="5" hidden="1">'POLITICO INSTITUCIONAL'!$B$2:$W$29</definedName>
    <definedName name="CodSec">'[1]Listas'!$C$4:$C$21</definedName>
    <definedName name="ODS">'[1]Listas'!$G$3:$G$19</definedName>
    <definedName name="Proyectos">'[2]Listas'!$G$2:$G$502</definedName>
    <definedName name="Resultados">'[1]1_Metas_Resultados'!$D$4:$D$53</definedName>
    <definedName name="Sector">'[1]Listas'!$B$4:$B$21</definedName>
    <definedName name="TipoMeta">'[1]Listas'!$K$3:$K$5</definedName>
  </definedNames>
  <calcPr fullCalcOnLoad="1"/>
</workbook>
</file>

<file path=xl/sharedStrings.xml><?xml version="1.0" encoding="utf-8"?>
<sst xmlns="http://schemas.openxmlformats.org/spreadsheetml/2006/main" count="2486" uniqueCount="792">
  <si>
    <t>PARTE ESTRATEGICA</t>
  </si>
  <si>
    <t>FUENTES DE FINANCIACIÓN PARA LA VIGENCIA</t>
  </si>
  <si>
    <t>RESPONSABLES</t>
  </si>
  <si>
    <t>CÓDIGO PROGRAMA</t>
  </si>
  <si>
    <t>PROGRAMA</t>
  </si>
  <si>
    <t>CÓDIGO PROYECTO
BPIM</t>
  </si>
  <si>
    <t>PROYECTO</t>
  </si>
  <si>
    <t>OBJETIVO</t>
  </si>
  <si>
    <t xml:space="preserve">Recursos Propios </t>
  </si>
  <si>
    <t xml:space="preserve">SGP Alimentacion Escolar </t>
  </si>
  <si>
    <t xml:space="preserve">SGP APSB </t>
  </si>
  <si>
    <t xml:space="preserve">SGP Cultura </t>
  </si>
  <si>
    <t xml:space="preserve">SGP Deporte </t>
  </si>
  <si>
    <t xml:space="preserve">SGP Educacion </t>
  </si>
  <si>
    <t xml:space="preserve">SGP Libre Destinación 42% Mpios 4, 5 y 6 Cat </t>
  </si>
  <si>
    <t xml:space="preserve">SGP Libre Inversion </t>
  </si>
  <si>
    <t>SGP Municipios Ribereños</t>
  </si>
  <si>
    <t xml:space="preserve"> SGP Salud </t>
  </si>
  <si>
    <t xml:space="preserve"> Regalías </t>
  </si>
  <si>
    <t>Cofinanciación Departamento</t>
  </si>
  <si>
    <t>Cofinanciación Nacion</t>
  </si>
  <si>
    <t>Credito</t>
  </si>
  <si>
    <t>Otros</t>
  </si>
  <si>
    <t>TOTAL</t>
  </si>
  <si>
    <t>SECRETARIA</t>
  </si>
  <si>
    <t>1.1.1</t>
  </si>
  <si>
    <t>EDUCACIÓN INICIAL CONSOLIDACIÓN DE LA EDUCACIÓN EN GRADO TRANSICIÓN</t>
  </si>
  <si>
    <t>FORTALECIMIENTO DE LA ATENCIÓN A LA PRIMERA INFANCIA DEL MUNICIPIO DE MANIZALES</t>
  </si>
  <si>
    <t>FORTALECER LOS PROGRAMAS DE ATENCIÓN A LA PRIMERA INFANCIA</t>
  </si>
  <si>
    <t>1.1.2</t>
  </si>
  <si>
    <t>FORTALECIMIENTO DE PROGRAMAS DE CALIDAD EN EDUCACIÓN</t>
  </si>
  <si>
    <t>MEJORAMIENTO DE LOS RESULTADOS EN PRUEBAS SABER DE LOS ESTUDIANTES DE LAS INSTITUCIONES EDUCATIVAS OFICIALES</t>
  </si>
  <si>
    <t>FORTALECER LAS COMPETENCIAS COMUNICATIVAS EN LENGUA EXTRANJERA EN LOS ESTUDIANTES Y DOCENTES DE LAS IES OFICIALES DE MANIZALES</t>
  </si>
  <si>
    <t>SECRETARÍA DE EDUCACIÓN</t>
  </si>
  <si>
    <t>FORMACION A DIRECTIVOS DOCENTES Y DOCENTES DEL SECTOR OFICIAL DEL MUNICIPO DE MANIZALES</t>
  </si>
  <si>
    <t>CONTRIBUIR A LA CALIDAD EDUCATIVA A TRAVÉS DE PROCESOS DE FORMACIÓN, CUALIFICACIÓN Y ACTUALIZACIÓN DE DIRECTIVOS Y DOCENTES PROPICIENDO POSIBILIDADES DE CRECIMIENTO PERSONAL Y PROFESIONAL QUE IMPACTE EN LA FORMACIÓN DE LA POBLACIÓN ESTUDIANTIL.</t>
  </si>
  <si>
    <t>MEJORAMIENTO DE LAS ESCUELAS FAMILIARES EN LAS INSTITUCIONES EDUCATIVAS OFICIALES DE MANIZALES</t>
  </si>
  <si>
    <t>DESARROLLAR ESTRATEGIAS DE FORMACIÓN EN VÍNCULOS AFECTIVOS A PADRES, MADRES ,ESTUDIANTES Y DOCENTE DEL MUNICIPIO DE MANIZALES.</t>
  </si>
  <si>
    <t>APOYO INCLUSION DE POBLACIONES CON CAPACIDADES EDUCATIVAS DIVERSAS DE MANIZALES</t>
  </si>
  <si>
    <t>ATENDER, ASESORAR, ACOMPAÑAR Y ORIENTAR EN EL USO DE ESTRATEGIAS QUE CONTRIBUYAN A LA INCLUSIÓN EDUCATIVA DE POBLACIÓN CON CAPACIDADES EDUCATIVAS DIVERSAS Y A MEJORAR LOS DESEMPEÑOS ACADÉMICO DE TODOS LOS ESTUDIANTES EN CONDICIONE</t>
  </si>
  <si>
    <t>SUMINISTRO DE DOTACION ESCOLAR EN LOS ESTABLECIMIENTOS EDUCATIVOS DEL MUNICIPIO DE MANIZALES</t>
  </si>
  <si>
    <t>FORTALECIMIENTO DE LA DOTACIÓN ESCOLAR EN LOS ESTABLECIMIENTOS EDUCATIVOS OFICIALES</t>
  </si>
  <si>
    <t>1.1.3</t>
  </si>
  <si>
    <t>OPORTUNIDADES DE ACCESO Y PERMANENCIA EN EL SISTEMA</t>
  </si>
  <si>
    <t>ADMINISTRACION DEL PROGRAMA DE ALIMENTACION ESCOLAR PARA LAS INSTITUCIONES EDUCATIVAS OFICIALES DEL MUNICIPIO DE MANIZALES</t>
  </si>
  <si>
    <t>BRINDAR UN ADECUADO APORTE NUTRICIONAL A LOS NIÑOS Y NIÑAS</t>
  </si>
  <si>
    <t>SERVICIO DE TRANSPORTE ESCOLAR FOCALIZADO PARA ESTUDIANTES DE LAS INSTITUCIONES EDUCATIVAS OFICIALES DE MANIZALES</t>
  </si>
  <si>
    <t>GARANTIZAR EL ACCESO Y LA PERMANENCIA EN LAS INSTITUCIONES EDUCATIVAS DE LOS NIÑOS Y NIÑAS EN EDAD ESCOLAR DE LA ZONA RURAL Y URBANA FOCALIZA QUE REQUIEREN TRANSPORTE ESCOLAR</t>
  </si>
  <si>
    <t>RENOVACION EN LAS TECNOLOGIAS DE LA INFORMACIÓN Y LAS COMUNICACIONES DE LAS INSTITUCIONES EDUCATIVAS OFICIALES DEL MUNICIPIO DE MANIZALES</t>
  </si>
  <si>
    <t>DISEÑAR E IMPLEMENTAR ESTRATEGIAS DE MODERNIZACIÓN DE TIC EN LAS INSTITUCIONES EDUCATIVAS OFICIALES.</t>
  </si>
  <si>
    <t>FORTALECIMIENTO DEL SERVICIO EDUCATIVO EN EL MUNICIPIO DE MANIZALES</t>
  </si>
  <si>
    <t>GARANTIZAR LA PRESTACIÓN DEL SERVICIO EDUCATIVO CON CALIDAD Y EFICIENCIA ESTIMULANDO LA PERMANENCIA DE LOS ESTUDIANTES QUE INGRESAN AL SISTEMA EDUCATIVO Y FORTALECIENDO EL FUNCIONAMIENTO DE LOS ESTABLECIMIENTOS EDUCATIVOS</t>
  </si>
  <si>
    <t>FORTALECIMIENTO DE LOS PROCESOS DE LA SECRETARIA DE EDUCACION DEL MUNICIPIO DE MANIZALES</t>
  </si>
  <si>
    <t>EJECUTAR LOS PROCESOS DE LA SECRETARÍA DE EDUCACIÓN, CON EFICIENCIA, EFICACIA Y EFECTIVIDAD.</t>
  </si>
  <si>
    <t>MANTENIMIENTO, ADECUACIÓN, AMPLIACION Y CONSTRUCCION DE PLANTAS FISICAS DE LAS INSTITUCIONES EDUCATIVAS DEL SECTOR OFICIAL DE MANIZALES</t>
  </si>
  <si>
    <t>PROPORCIONAR A LOS EDUCANDOS ESPACIOS ESCOLARES ADECUADOS Y NECESARIOS PARA LA PRESTACIÓN DEL SERVICIO EDUCATIVO DE CALIDAD Y MEJORAR LA ATENCIÓN DE LA POBLACIÓN CON DISCAPACIDAD.</t>
  </si>
  <si>
    <t>1.1.4</t>
  </si>
  <si>
    <t>EDUCACIÓN SUPERIOR PRODUCTIVA, ATRACTIVA Y PERTINENTE</t>
  </si>
  <si>
    <t>FORTALECIMIENTO DE LAS COMPETENCIAS BASICAS LABORALES Y/O PROFESIONALES EN LOS ESTUDIANTES DE LA EDUCACION MEDIA</t>
  </si>
  <si>
    <t>FORTALECER LAS COMPETENCIAS BÁSICAS LABORALES Y/O PROFESIONALES EN LOS ESTUDIANTES DE LA MEDIA DE LAS INSTITUCIONES EDUCATIVAS.</t>
  </si>
  <si>
    <t>1.3.3</t>
  </si>
  <si>
    <t>ENVEJECIMIENTO Y VEJEZ: UN ENFOQUE QUE DEFINE Y CONSTRUYE SOCIEDAD</t>
  </si>
  <si>
    <t>ASISTENCIA INTEGRAL A PERSONAS MAYORES EN CONDICION DE VULNERABILIDAD DE MANIZALES</t>
  </si>
  <si>
    <t>BRINDAR ATENCIÓN INTEGRAL GERONTOLÓGICA OPTIMA A LOS ADULTOS MAYORES EN CONDICIÓN DE INDIGENCIA Y EXTREMA POBREZA DEL MUNICIPIO.</t>
  </si>
  <si>
    <t>FORTALECIMIENTO DE LOS CENTROS VIDA DE MANIZALES</t>
  </si>
  <si>
    <t>BRINDAR ATENCIÓN INTEGRAL DURANTE EL DÍA A LAS PERSONAS MAYORES DE 60 AÑOS DE SISBEN NIVEL 1 Y 2 A TRAVÉS DE ESTRATEGIAS DE PROMOCIÓN, PREVENCIÓN E INTERVENCIÓN PARA UN ENVEJECIMIENTO CON CALIDAD DE VIDA</t>
  </si>
  <si>
    <t>DESARROLLO DE ACTIVIDADES LUDICO RECREATIVAS Y FORMATIVAS CON ADULTOS MAYORES DE MANIZALES</t>
  </si>
  <si>
    <t>DESARROLLAR PROCESOS FORMATIVOS, LÚDICO-RECREATIVOS CON LAS PERSONAS MAYORES DE LOS CENTROS DÍA DE LA ZONA URBANA Y RURAL DE MANIZALES, A TRAVÉS DE LA IMPLEMENTACIÓN DE ESTRATEGIAS DE PROMOCIÓN, PREVENCIÓN E INTERVENCIÓN.</t>
  </si>
  <si>
    <t>1.3.6</t>
  </si>
  <si>
    <t>FAMILIAS POTENCIALIZADAS Y SOCIEDAD MÁS SOLIDA</t>
  </si>
  <si>
    <t>IMPLEMENTACION DE PROCESOS SOCIALES CON LAS FAMILIAS  DE MANIZALES</t>
  </si>
  <si>
    <t>FORTALECER  LA  PARTICIPACION DE LA FAMILIA EN LOS PROGRAMAS SOCIALES</t>
  </si>
  <si>
    <t>1.3.9</t>
  </si>
  <si>
    <t>POR EL RECONOCIMIENTO A LA DIVERSIDAD ÉTNICA</t>
  </si>
  <si>
    <t>IMPLEMENTACION DE ESTRATEGIAS DE INTERVENCION CON LA POBLACION ETNICA DE MANIZALES</t>
  </si>
  <si>
    <t>IMPLEMENTAR ESTRATEGIAS SOCIALES QUE INVOLUCREN A LA POBLACIÓN ÉTNICA EXISTENTE EN EL MUNICIPIO DE MANIZALES</t>
  </si>
  <si>
    <t>1.3.8</t>
  </si>
  <si>
    <t>APOYO A LAS ESTRATEGIAS DE SUPERACIÓN DE POBREZA EXTREMA</t>
  </si>
  <si>
    <t>FORTALECIMIENTO DE LAS ESTRATEGIAS DE SUPERACION DE LA POBREZA EN MANIZALES</t>
  </si>
  <si>
    <t>CONTRIBUIR A LA DISMINUCIÓN DE LA POBREZA MEJORANDO LAS CONDICIONES DE LA CALIDAD DE VIDA DE LAS FAMILIAS BENEFICIARIAS DE LOS PROGRAMA.</t>
  </si>
  <si>
    <t>SERVICIO FUNERARIO PARA LA POBLACION  VULNERABLE DE MANIZALES</t>
  </si>
  <si>
    <t>GARANTIZAR EL DESARROLLO DE LOS FACTORES PROTECTORES DE LA POBLACIÓN VULNERABLE DEL MUNICIPIO DE MANIZALES.</t>
  </si>
  <si>
    <t xml:space="preserve">3.3.1 </t>
  </si>
  <si>
    <t>FOMENTO A LA CULTURA DEL EMPRENDIMIENTO Y EL FORTALECIMIENTO EMPRESARIAL</t>
  </si>
  <si>
    <t>IMPLEMENTACION DE LOS PROCESOS DE FORMACION Y COMERCIALIZACION DE PRODUCTOS DE ARTESANOS Y UNIDADES EMPRESARIALES DE MANIZALES</t>
  </si>
  <si>
    <t>APOYAR INTEGRALMENTE EL CRECIMIENTO SOSTENIBLE DE LOS ARTESANOS Y UNIDADES EMPRESARIALES DEL MUNICIPIO DE MANIZALES</t>
  </si>
  <si>
    <t>CREACIÓN DE AGRO EMPRESAS RURALES Y DE BASE TECNOLÓGICA.</t>
  </si>
  <si>
    <t>FORTALECIMIENTO A LA PRODUCTIVIDAD Y COMPETITIVIDAD PARA UN CRECIMIENTO ECONOMICO SOSTENIBLE DEL MUNICIPO DE MANIZALES</t>
  </si>
  <si>
    <t>IMPULSAR LA PRODUCTIVIDAD Y COMPETITIVIDAD DE MANIZALES COMO MECANISMO PARA UN CRECIMIENTO ECONÓMICO SOSTENIBLE</t>
  </si>
  <si>
    <t>3.4.2</t>
  </si>
  <si>
    <t>ACCESO A LAS TECNOLOGÍAS DE LA INFORMACIÓN Y LA COMUNICACIÓN</t>
  </si>
  <si>
    <t>FORTALECIMIENTO DE PROCESOS DE ACCESO A TECNOLOGIAS DE INFORMACION Y COMUNICACIÓN EN MANIZALES</t>
  </si>
  <si>
    <t>IMPLEMENTAR PROCESOS DE INCLUSIÓN DIGITAL QUE FACILITEN EL ACCESO A LA TECNOLOGÍAS DE INFORMACIÓN Y COMUNICACIÓN</t>
  </si>
  <si>
    <t>SECRETARÍA DE DESARROLLO SOCIAL</t>
  </si>
  <si>
    <t>4.4.1</t>
  </si>
  <si>
    <t>PROMOCIÓN DEL LIDERAZGO, LA ORGANIZACIÓN Y LA PARTICIPACIÓN COMUNITARIA</t>
  </si>
  <si>
    <t>FORTALECIMIENTO DE LOS PROCESOS SOCIALES EN LOS CENTROS INTEGRALES DE SERVICIOS COMUNITARIOS DE MANIZALES</t>
  </si>
  <si>
    <t>COORDINAR ACCIONES DE FORTALECIMIENTO DE LOS CENTROS INTEGRALES DE SERVICIOS COMUNITARIOS Y GESTIÓN DE OFERTA PARA EL BENEFICIO DE LA COMUNIDAD</t>
  </si>
  <si>
    <t>DESARROLLO DE PROYECTOS PRESENTADOS POR LAS JAL DE MANIZALES</t>
  </si>
  <si>
    <t>MEJORAR LA CALIDAD DE VIDA DE LAS COMUNIDADES DONDE SE INVIERTEN LOS RECURSOS.</t>
  </si>
  <si>
    <t>FORTALECIMIENTO DEL LIDERAZGO Y LA PARTICIPACION COMUNITARIA EN MANIZALES</t>
  </si>
  <si>
    <t>FORTALECER EL DESARROLLO DE LAS COMPETENCIAS POLÍTICAS EN LOS DIFERENTES ACTORES SOCIALES QUE HABITAN EL TERRITORIO LOCAL, ALINEANDO SU INTERACCIÓN EN PROCESOS PÚBLICOS DIRIGIDOS AL MEJORAMIENTO DE SUS CONDICIONES DE VIDA Y DESARROLLO INTEGRAL.</t>
  </si>
  <si>
    <t>FORTALECIMIENTO DEL PROYECTO CASAS DE LA CULTURA DE MANIZALES</t>
  </si>
  <si>
    <t>FORTALECER ESPACIOS PARA ATENDER ADECUADAMENTE LA OFERTA DE BIENES Y SERVICIOS CULTURALES DE LOS HABITANTES DEL MUNICIPIO DE MANIZALES</t>
  </si>
  <si>
    <t>1.3.4</t>
  </si>
  <si>
    <t>INCLUSIÓN SOCIAL DE LA POBLACIÓN CON DISCAPACIDAD</t>
  </si>
  <si>
    <t>IMPLEMENTACION DE PROCESOS DE INSERCION SOCIAL Y LABORAL A PERSONAS CON DISCAPACIDAD Y SUS FAMILIAS EN LA CIUDAD DE MANIZALES</t>
  </si>
  <si>
    <t>LOGRAR QUE LAS PERSONAS CON DISCAPACIDAD RECIBAN RECONOCIMIENTO IGUALITARIO DE DERECHOS Y TRATO PREFERENCIAL Y PRIORITARIO A TRAVES DE LA IMPLEMENTACION DE LA POLITICA PUBLICA</t>
  </si>
  <si>
    <t>1.3.1</t>
  </si>
  <si>
    <t>INFANCIA Y ADOLESCENCIA SEGURA Y PROTEGIDA</t>
  </si>
  <si>
    <t>FORTALECIMIENTO DE ESPACIOS PARA LA PROMOCION Y GARANTIA DE LOS DERECHOS DE LA NIÑEZ EN EL MUNICIPIO DE MANIZALES</t>
  </si>
  <si>
    <t>CONFORTAR EL PROGRESO DE LOS PROCESOS SOCIALES Y COMUNITARIOS CON NIÑOS Y NIÑAS DEL TERRITORIO MUNICIPAL, PARA RESPALDAR LAS ACTIVIDADES REQUERIDAS EN EL CUMPLIMIENTO DE LOS DERECHOS Y DEBERES CONSTITUCIONALES</t>
  </si>
  <si>
    <t>1.3.2</t>
  </si>
  <si>
    <t>JUVENTUDES RECONOCIDAS EN EL MARCO DE LA CONSTRUCCIÓN DE CIUDADANÍA</t>
  </si>
  <si>
    <t>FORTALECIMIENTO DE LOS PROCESOS DE CIUDADANIA JUVENIL EN EL MUNICIPIO DE MANIZALES</t>
  </si>
  <si>
    <t>OFRECER ESPACIOS DE PARTICIPACIÓN EN DONDE LOS JÓVENES CONOZCAN A PROFUNDIDAD LOS DIFERENTES PROCESOS SOCIALES DE LA CIUDAD Y PUEDAN APORTAR SUS IDEAS Y CONOCIMIENTOS GENERANDO EL ADECUADO DESARROLLO DE LAS PROPUESTAS Y LAS COMPETENCIAS CIUDADANAS.</t>
  </si>
  <si>
    <t>1.3.7</t>
  </si>
  <si>
    <t>RECONCOMIENDO DE LAS ENTIDADES Y DIVERSIDADES SEXUALES</t>
  </si>
  <si>
    <t>IMPLEMENTACION  DE ESPACIOS PARTICIPATIVOS E INCLUYENTES PARA LA COMUNIDAD LGTBI</t>
  </si>
  <si>
    <t>IMPLEMENTAR LA POLÍTICA PUBLICA EN IDENTIDADES Y DIVERSIDAD SEXUAL, A TRAVÉS DE FORMACIÓN Y CONCIENTIZACIÓN A LA SOCIEDAD EN GENERAL, LOGRANDO UNA INCLUSIÓN E IGUALDAD DE OPORTUNIDADES PARA LA COMUNIDAD LGTBI.</t>
  </si>
  <si>
    <t>SECRETARÍA DE LA MUJER</t>
  </si>
  <si>
    <t>1.3.5</t>
  </si>
  <si>
    <t>EQUIDAD DE GENERO Y EMPODERAMIENTO DE LAS MUJERES</t>
  </si>
  <si>
    <t>IMPLEMENTACION DE PROCESOS DE MOVILIZACIÓN, ORGANIZACIÓN E INSLUSIÓN SOCIAL Y LABORAL PARA MUJERES DEL MUNICIPIO DE MANIZALES.</t>
  </si>
  <si>
    <t>LOGRAR LA IGUALDAD ENTRE LOS GÉNEROS Y EL EMPODERAMIENTO DE TODAS LAS MUJERES Y NIÑAS. EJECUTANDO EL 50% DE LOS LINEAMIENTOS DE LA POLÍTICA PÚBLICA DE LAS MUJERES Y EQUIDAD DE GÉNERO.</t>
  </si>
  <si>
    <t>1.4.1</t>
  </si>
  <si>
    <t>FOMENTO DE LA ACTIVIDAD FÍSICA, LA RECREACIÓN, LA EDUCACIÓN FÍSICA Y EL DEPORTE</t>
  </si>
  <si>
    <t>FORTALECIMIENTO DEL DEPORTE, LA RECREACIÓN Y LA EDUCACIÓN FÍSICA EN EL MUNICIPIO DE MANIZALES</t>
  </si>
  <si>
    <t>GENERAR ESPACIOS DE DEPORTE, RECREACIÓN, ACTIVIDAD FÍSICA Y EDUCACIÓN FÍSICA QUE PROMUEVAN LA CULTURA DEPORTIVA EN LOS CIUDADANOS</t>
  </si>
  <si>
    <t>1.4.2</t>
  </si>
  <si>
    <t>CONSTRUCCIÓN, ADECUACIÓN, MANTENIMIENTO Y ADMINISTRACIÓN DE ESCENARIOS PARA EL DEPORTE Y EL ESPARCIMIENTO</t>
  </si>
  <si>
    <t>MEJORAMIENTO, CONSTRUCCION, MANTENIMIENTO Y ADECUACION DE ESCENARIOS DEPORTIVOS DE MANIZALES</t>
  </si>
  <si>
    <t>INCREMENTAR EL NÚMERO DE ESCENARIOS DEPORTIVOS Y MANTENER EN BUEN ESTADO LOS EXISTENTES, PRESTANDO A LA COMUNIDAD UN ÓPTIMO SERVICIO</t>
  </si>
  <si>
    <t>5.2.1</t>
  </si>
  <si>
    <t>HACIA UNA MOVILIDAD EFICIENTE, SEGURA Y COMPATIBLE CON EL MEDIO AMBIENTE: CABLE AÉREO, TRANSPORTE PÚBLICO TERRESTRE Y CULTURA CIUDADANA</t>
  </si>
  <si>
    <t>FORTALECIMIENTO DEL SISTEMA SEMAFORICO EN LA CIUDAD DE MANIZALES</t>
  </si>
  <si>
    <t>MEJORAR EL ORDENAMIENTO VEHICULAR Y PEATONAL EN LA CIUDAD</t>
  </si>
  <si>
    <t>CONTROL Y REGULACION DEL TRANSITO Y EL TRANSPORTE EN EL MUNICIPIO DE MANIZALES</t>
  </si>
  <si>
    <t>INCREMENTAR LA VELOCIDAD MEDIA EN EL MUNICIPIO DE MANIZALES</t>
  </si>
  <si>
    <t>FORMACION CIUDADANA BAJO LA PERSPECTIVA DEL TRANSITO EN LA CIUDAD DE MANIZALES</t>
  </si>
  <si>
    <t>INCREMENTAR EL PORCENTAJE DE CIUDADANOS QUE ACATAN LAS NORMAS DE TRÁNSITO</t>
  </si>
  <si>
    <t>IMPLEMENTACION DEL SISTEMA ESTRATEGICO DE TRANSPORTE PUBLICO COLECTIVO SETP MANIZALES</t>
  </si>
  <si>
    <t>GENERAR UNA INFRAESTRUCTURA PARA EL SERVICIO DE TRANSPORTE PÚBLICO QUE RESPONDA ADECUADAMENTE A LAS NECESIDADES DE MOVILIZACIÓN DE LOS USUARIOS</t>
  </si>
  <si>
    <t>DEMARCACION Y SEÑALIZACION VIAL EN EL MUNICIPIO DE MANIZALES</t>
  </si>
  <si>
    <t>BRINDAR SEGURIDAD VIAL A LOS ACTORES DE LAS VÍAS: PEATONES, CONDUCTORES Y PASAJEROS</t>
  </si>
  <si>
    <t>3.3.2</t>
  </si>
  <si>
    <t>MANIZALES EN EL CONTEXTO INTERNACIONAL</t>
  </si>
  <si>
    <t>DESARROLLO DE MANIZALES EN EL CONTEXTO INTERNACIONAL</t>
  </si>
  <si>
    <t>DISEÑAR ESTRATEGIAS PARA POSICIONAR A MANIZALES EN EL CONTEXTO INTERNACIONAL</t>
  </si>
  <si>
    <t>SECRETARÍA DE LAS TIC Y COMPETITIVIDAD</t>
  </si>
  <si>
    <t>3.3.3</t>
  </si>
  <si>
    <t>EMPRESAS COMO FUENTE DE EMPLEO, CRECIMIENTO ECONÓMICO Y SOSTENIBILIDAD AMBIENTAL</t>
  </si>
  <si>
    <t>3.1.2</t>
  </si>
  <si>
    <t>3.4.1</t>
  </si>
  <si>
    <t>MANIZALES COMO ECOSISTEMA DE CIENCIA, TECNOLOGÍA E INNOVACIÓN E INVESTIGACIÓN APLICADA AL SERVICIO DE PROBLEMÁTICAS FOCALIZADAS EN LOS SECTORES PRODUCTIVOS.</t>
  </si>
  <si>
    <t>FORTALECIMENTO DE MANIZALES COMO ECOSISTEMA DE CIENCIA, TECNOLOGÍA, INNOVACIÓN  E INVESTIGACION APLICADA.</t>
  </si>
  <si>
    <t>FORTALECER EMPRESAS Y NUEVOS EMPRENDIMIENTOS A TRAVÉS DE LA INNOVACIÓN Y EL USO INTENSIVO DE LAS TECNOLOGÍAS DE LA INFORMACIÓN GARANTIZANDO UNA OFERTA DE BIENES Y SERVICIOS COMPETITIVA Y ATRAYENTE A NIVEL DE NUEVOS MERCADOS NACIONALES E INTERNACIONAL</t>
  </si>
  <si>
    <t>4.1.2</t>
  </si>
  <si>
    <t>FORTALECIMIENTO INSTITUCIONAL PARA EL BUEN GOBIERNO</t>
  </si>
  <si>
    <t>ADMINISTRACION DEL SISTEMA DE CALIDAD, DE LA URNA DE CRISTAL Y EL ARCHIVO MUNICIPAL DE MANIZALES</t>
  </si>
  <si>
    <t>FORTALECER LA CONFIANZA Y SATISFACCIÓN DEL CIUDADANO MANIZALEÑO CON LA PRESTACIÓN DE SERVICIOS DE LA ADMINISTRACIÓN CENTRAL MUNICIPAL Y SU FUNCIONAMIENTO ADMINISTRATIVO</t>
  </si>
  <si>
    <t>MODERNIZACIÓN DE LOS SISTEMAS DE INFORMACIÓN DE LA ADMINISTRACIÓN MUNICIPAL</t>
  </si>
  <si>
    <t>RENOVACION DE LA PLATAFORMA TECNOLOGIA DE LA ADMINISTRACION CENTRAL MUNICIPAL DE MANIZALES</t>
  </si>
  <si>
    <t>MEJORAR LA EFECTIVIDAD DE LA ADMINISTRACIÓN CENTRAL MUNICIPAL MEDIANTE LA ACTUALIZACIÓN DE LA PLATAFORMA TECNOLÓGICA Y LA INSTAURACIÓN DE PROCEDIMIENTOS ESTANDARIZADOS PARA LA SEGURIDAD DE LA INFORMACIÓN</t>
  </si>
  <si>
    <t>4.1.4</t>
  </si>
  <si>
    <t>BIENESTAR LABORAL</t>
  </si>
  <si>
    <t>DESARROLLO PROGRAMA DE BIENESTAR SOCIAL, SEGURIDAD Y SALUD EN EL TRABAJO Y FORMACION Y CAPACITACION MANIZALES</t>
  </si>
  <si>
    <t>PROPICIAR MEJORAMIENTO DE LA CALIDAD DE VIDA DE LOS FUNCIONARIOS, GENERANDO ESPACIOS DE CONOCIMIENTO, ESPARCIMIENTO, SEGURIDAD Y SALUD EN EL TRABAJO QUE GENERE CALIDEZ HUMANA Y EL CUMPLIMIENTO DE LA MISIÓN INSTITUCIONAL</t>
  </si>
  <si>
    <t>1.2.9</t>
  </si>
  <si>
    <t>SALUD AMBIENTAL</t>
  </si>
  <si>
    <t>FORTALECIMIENTO, INSPECCION, VIGILANCIA Y CONTROL EN SALUD AMBIENTAL EN MANIZALES</t>
  </si>
  <si>
    <t>INSPECCION, VIGILANCIA Y CONTROL EN SALUD AMBIENTAL</t>
  </si>
  <si>
    <t>SECRETARÍA DE SALUD</t>
  </si>
  <si>
    <t>1.2.2</t>
  </si>
  <si>
    <t>VIDA SALUDABLE Y CONDICIONES NO TRASMISIBLES</t>
  </si>
  <si>
    <t>IMPLEMENTACION DE ESTRATEGIAS DE PROMOCION, PREVENCIÓN, ATENCIÓN, REHABILITACION Y ENFERMEDADES CRONICAS NO TRANSMISIBLES</t>
  </si>
  <si>
    <t>DESARROLLAR ACCIONES COMUNITARIAS E INSTITUCIONALES PARA LA PROMOCIÓN, PREVENCIÓN, ATENCIÓN Y REHABILITACIÓN DE ENFERMEDADES CRÓNICAS NO TRANSMISIBLES EN EL MUNICIPIO DE MANIZALES.</t>
  </si>
  <si>
    <t>1.2.3</t>
  </si>
  <si>
    <t>CONVIVENCIA SOCIAL Y SALUD MENTAL</t>
  </si>
  <si>
    <t>SERVICIO DE PROMOCION DE LA CONVIVENCIA Y LA SALUD MENTAL, PREVENCION DE TRANSTORNOS MENTALES Y VIOLENCIAS</t>
  </si>
  <si>
    <t>PROPICIAR QUE LA SALUD MENTAL SEA ASUMIDA COMO UN EJE ARTICULADOR Y ELEMENTO TRANSFORMADOR PARA EL DESARROLLO HUMANO Y SOCIAL, QUE PERMITA UNA MEJOR CALIDAD DE VIDA DE LA SOCIEDAD</t>
  </si>
  <si>
    <t>1.2.5</t>
  </si>
  <si>
    <t>SEGURIDAD ALIMENTARIA Y NUTRICIONAL.</t>
  </si>
  <si>
    <t>FORTALECIMIENTO DEL PROGRAMA DE SEGURIDAD ALIMENTARIA Y NUTRICIONAL EN POBLACIONES VULNERABLES EN EL MUNICIPIO DE MANIZALES</t>
  </si>
  <si>
    <t>APOYAR EL FORTALECIMIENTO DE LA ATENCIÓN INTEGRAL, PROMOCIÓN DE LA SALUD, GESTIÓN DEL RIESGO Y GESTIÓN DE LA SALUD DE LA POBLACIÓN OBJETO EN LOS PROGRAMAS DEL MUNICIPIO</t>
  </si>
  <si>
    <t>1.2.6</t>
  </si>
  <si>
    <t>SEXUALIDAD, DERECHOS SEXUALES Y REPRODUCTIVOS</t>
  </si>
  <si>
    <t>MANTENIMIENTO DE LAS CONDICIONES RELACIONADAS CON LA SEXUALIDAD, DERECHOS SEXUALES Y REPRODUCTIVOS DE LA POBLACION</t>
  </si>
  <si>
    <t>DESARROLLAR ACCIONES DESDE LA PROMOCIÓN DE LA SALUD, LA GESTIÓN DEL RIESGO Y LA GESTIÓN DE LA SALUD, CON EL FIN DE INTERVENIR SITUACIONES COMO LA MORTALIDAD MATERNA Y PERINATAL, LOS EMBARAZOS NO PLANEADOS Y LAS ITS</t>
  </si>
  <si>
    <t>1.2.4</t>
  </si>
  <si>
    <t>VIDA SALUDABLE Y ENFERMEDADES TRANSMISIBLES</t>
  </si>
  <si>
    <t>MEJORAMIENTO AL ACCESO DE LA POBLACION VULNERABLE A LAS ACCIONES DE PREVENCION Y CONTROL DE LAS ENFERMEDADES TRANSMISIBLES</t>
  </si>
  <si>
    <t>REDUCIR LA CARGA DE ENFERMEDADES TRANSMISIBLES</t>
  </si>
  <si>
    <t>1.2.8</t>
  </si>
  <si>
    <t>SALUD PÚBLICA EN EMERGENCIAS Y DESASTRES</t>
  </si>
  <si>
    <t>FORTALECIMIENTO RED LOCAL DE URGENCIAS</t>
  </si>
  <si>
    <t>FORTALECER LOS DIFERENTES PROCESOS DE LA RED LOCAL DE URGENCIAS DEL MUNICIPIO DE MANIZALES</t>
  </si>
  <si>
    <t>1.2.7</t>
  </si>
  <si>
    <t>SALUD Y ÁMBITO LABORAL</t>
  </si>
  <si>
    <t>DESARROLLO DE ACCIONES PARA LA PREVENCION DE EVENTOS OCUPACIONALES DE MANIZALES</t>
  </si>
  <si>
    <t>DESARROLLO DE ACCIONES PARA LA PREVENCIÓN DE EVENTOS OCUPACIONALES MANIZALES</t>
  </si>
  <si>
    <t>1.2.10</t>
  </si>
  <si>
    <t>DIMENSIÓN TRANSVERSAL DE GESTIÓN DIFERENCIAL DE POBLACIONES VULNERABLES</t>
  </si>
  <si>
    <t>DESARROLLO DE UN PROGRAMA DE ATENCIÓN INTEGRAL EN SALUD (PSICOSOCIAL) EN EL MARCO DEL ENVEJECIMIENTO Y VEJEZ Y LA POBLACIÓN VICTIMA DE MANIZALES</t>
  </si>
  <si>
    <t>DESARROLLAR UN PROGRAMA DE ATENCIÓN INTEGRAL EN SALUD CON ENFOQUE PSICOSOCIAL, EN EL MARCO DEL GOCE EFECTIVO DE DERECHOS, LA CULTURA DE LA VEJEZ Y EL ENVEJECIMIENTO, DESARROLLO SOCIAL Y FAMILIAR Y LA ACCESIBILIDAD, MOVILIDAD Y PARTICIPACIÓN CIUDADANA</t>
  </si>
  <si>
    <t>FORTALECIMIENTO DEL PROGRAMA DE PRIMERA INFANCIA Y ATENCION INTEGRAL A LAS ENFERMEDADES PRAVALENTES DE LA INFANCIA</t>
  </si>
  <si>
    <t>DESARROLLAR ACCIONES DESDE LA PROMOCIÓN DE LA SALUD, LA GESTIÓN DEL RIESGO Y LA GESTIÓN DE LA SALUD, CON EL FIN DE INTERVENIR SITUACIONES COMO LA MORBIMORTALIDAD INFANTIL Y COMPLICACIONES</t>
  </si>
  <si>
    <t>DESARROLLO DE  ACCIONES DE PREVENCION Y APOYO A LA DISCAPACIDAD EN MANIZALES</t>
  </si>
  <si>
    <t>DESARROLLAR ACCIONES DE PREVENCIÓN Y DE APOYO A LA REHABILITACIÓN FUNCIONAL EN EL CAMPO DE LA DISCAPACIDAD EN EL MUNICIPIO DE MANIZALES</t>
  </si>
  <si>
    <t>1.2.1</t>
  </si>
  <si>
    <t>FORTALECIMIENTO DE LA AUTORIDAD SANITARIA</t>
  </si>
  <si>
    <t>FORTALECIMIENTO SISTEMA DE INFORMACION INTEGRADO EN SALUD DE MANIZALES</t>
  </si>
  <si>
    <t>INFORMACIÓN INTEGRADO EN SALUD DE LA SECRETARÍA DE SALUD CON EL FIN DE OBTENER INFORMACIÓN ARTICULADA Y OPORTUNA PARA LA TOMA DE DECISIONES.</t>
  </si>
  <si>
    <t xml:space="preserve">FORTALECIMIENTO VIGILANCIA EPIDEMIOLOGICA LOCAL EN EL MARCO DE LA AUTORIDAD SANITARIA DEL PLAN DECENAL DE SALUD </t>
  </si>
  <si>
    <t>FORTALECER LA CAPACIDAD DE GESTIÓN Y LA CAPACIDAD DE RESPUESTA INSTITUCIONAL PARA REDUCIR O MITIGAR LOS RIESGOS EPIDEMIOLÓGICOS PRIMARIOS EN LA POBLACIÓN, MANTENIENDO ACTIVO EL SISTEMA DE VIGILANCIA LOCAL EN TODAS LAS INSTANCIAS. (SIVIGILA)</t>
  </si>
  <si>
    <t>FORTALECIMIENTO DE LAS INSTANCIAS DE PARTICIPACION SOCIAL EN SALUD DEL MUNICIPIO DE MANIZALES</t>
  </si>
  <si>
    <t>FORTALECIMIENTO DE LAS INSTANCIAS DE PARTICIPACIÓN SOCIAL EN SALUD, PARA QUE SIRVAN DE APOYO EN LA TOMA DE DECISIONES QUE GARANTICEN EL DERECHO A LA SALUD QUE A MENUDO SE VEN VULNERADOS POR LOS DIFERENTES ACTORES DEL SISTEMA.</t>
  </si>
  <si>
    <t>FORTALECIMIENTO DE SISTEMA OBLIGATORIO DE GARANTIA DE CALIDAD EN LA PRESTACION DE SERVICIOS DE SALUD</t>
  </si>
  <si>
    <t>FORTALECER EL PROCESO DE INSPECCIÓN Y VIGILANCIA QUE GARANTICE UNA ADECUADA PRESTACIÓN DE SERVICIOS DE SALUD, DANDO CUMPLIMIENTO A LAS CARACTERÍSTICAS DEL SISTEMA OBLIGATORIO DE GARANTÍA DE CALIDAD, ESTABLECIDAS POR LA NORMATIVIDAD VIGENTE.</t>
  </si>
  <si>
    <t>FORTALECIMIENTO DEL ASEGURAMIENTO DE LA POBLACION POBRE Y VULNERABLE DE MANIZALES</t>
  </si>
  <si>
    <t>GARANTIZAR EL ASEGURAMIENTO AL RÉGIMEN SUBSIDIADO EN SALUD DE LAS PERSONAS QUE NO CUMPLEN CONDICIONES PARA SER COTIZANTES O BENEFICIARIOS DEL RÉGIMEN SUBSIDIADO Y QUE SON IDENTIFICADOS COMO POBRES Y VULNERABLES.</t>
  </si>
  <si>
    <t>MANTENIMIENTO DE LA SOSTENIBILIDAD DE LA OFERTA DE SERVICIOS DE SALUD DE BAJA COMPLEJIDAD EN EL MUNICIPIO DE MANIZALES</t>
  </si>
  <si>
    <t>APOYAR EL DESARROLLO DE LOS PROGRAMAS DE SALUD EN LAS ESE DEL MUNICIPIO, CON EL FIN DE GARANTIZAR A TODAS LAS PERSONAS EL MEJORAMIENTO EN LA COBERTURA, ACCESO Y CALIDAD DE LOS SERVICIOS DE SALUD</t>
  </si>
  <si>
    <t>IMPLEMENTACION DE LA ESTRATEGIA DE ATENCION PRIMARIA EN SALUD  MANIZALES</t>
  </si>
  <si>
    <t>IMPLEMENTAR UN MODELO DE SALUD PUBLICA INTEGRAL, CON ENFOQUE DE RIESGO, BASADO EN LA ESTRATEGIA DE ATENCIÓN PRIMARIA EN SALUD, EN EL MARCO DE LA POLÍTICA DE ATENCIÓN INTEGRAL EN SALUD</t>
  </si>
  <si>
    <t>3.1.3</t>
  </si>
  <si>
    <t>MANIZALES MUNICIPIO SOSTENIBLE SIEMBRA PARA LA SEGURIDAD ALIMENTARIA Y LA COMPETITIVIDAD ECONÓMICA</t>
  </si>
  <si>
    <t>FORTALECIMIENTO Y MEJORAMIENTO DE LAS CAPACIDADES SOCIALES DE LA POBLACION RURAL ASI COMO EL COMPONENTE AMBIENTAL DE LA ZONA RURAL DE MANIZALES</t>
  </si>
  <si>
    <t>AUMENTAR LOS FACTORES INSTITUCIONALES DE LAS COMUNIDADES RURALES DEL MUNICIPIO DE MANIZALES, PARA LA TOMA DE DECISIONES EN  LA COMERCIALIZACIÓN Y PUESTA EN MARCHA DE PRÁCTICAS AMBIENTALMENTE SOSTENIBLES</t>
  </si>
  <si>
    <t>3.1.1</t>
  </si>
  <si>
    <t>MEJORAMIENTO DE LA COMPETITIVIDAD DE LOS PRODUCTORES AGROPECUARIOS DEL SECTOR RURAL DE MANIZALES</t>
  </si>
  <si>
    <t>AUMENTAR LA COMPETITIVIDAD DE LOS PEQUEÑOS PRODUCTORES DE LA ZONA RURAL DEL MUNICIPIO DE MANIZALES</t>
  </si>
  <si>
    <t>4.5.1</t>
  </si>
  <si>
    <t>MANIZALES AMABLE, CULTA, SOLIDARIA, COMPETITIVA Y SOSTENIBLE</t>
  </si>
  <si>
    <t>IMPLEMENTACION DE LA ESTRATEGIA DE INFORMACION Y COMUNICACIÓN PUBLICA PARA EL POSICIONAMIENTO DEL MUNICIPIO DE MANIZALES</t>
  </si>
  <si>
    <t>FORMULAR E IMPLEMENTAR UN PLAN DE COMUNICACION PUBLICA E INFORMATIVA CON EL FIN DE DIFUNDIR LOS PROYECTOS, PROGRAMAS, OBRAS Y PLANES CONTEMPLADOS EN EL PLAN DE DESARROLLO MANIZALES MAS OPORTUNIDADES</t>
  </si>
  <si>
    <t>4.3.1</t>
  </si>
  <si>
    <t>PROCESOS INTEGRALES DE REPARACIÓN, RECONOCIMIENTO Y ACOMPAÑAMIENTO A VÍCTIMAS Y DESPLAZADOS, EN EL RESTABLECIMIENTO DE DERECHOS E INTEGRACIÓN EN LOS ESPACIOS DE DESARROLLO ECONÓMICO, POLÍTICO, CULTURAL Y SOCIAL DE LA CIUDAD</t>
  </si>
  <si>
    <t>PREVENCIÓN, PROTECCIÓN, ATENCIÓN , ASISTENCIA Y REPARACION A VICTIMAS Y DESPLAZADOS EN EL MUNICIPIO DE MANIZALES</t>
  </si>
  <si>
    <t>MINIMIZAR EL ALTO GRADO DE VULNERABILIDAD QUE PRESENTAN LAS PERSONAS VÍCTIMAS Y DESPLAZADOS DEL CONFLICTO ARMADO QUE ARRIBAN AL MUNICIPIO DE MANIZALES.</t>
  </si>
  <si>
    <t>4.3.2</t>
  </si>
  <si>
    <t>PROCESOS DE RECONCILIACIÓN Y ACOMPAÑAMIENTO A REINTEGRADOS Y/O EXCOMBATIENTES, EN EL RESTABLECIMIENTO DE DERECHOS E INTEGRACIÓN EN LOS ESPACIOS DE DESARROLLO ECONÓMICO, POLÍTICO, CULTURAL Y SOCIAL DE LA CIUDAD</t>
  </si>
  <si>
    <t>APOYO AL PROCESO DE REINTEGRADOS Y EXCOMBATIENTES EN EL RESTABLECIMIENTO DE DERECHOS</t>
  </si>
  <si>
    <t>ESTABLECER MEDIDAS QUE PERMITAN LA INSERCIÓN SOCIAL, COMUNITARIA Y ECONÓMICAMENTE A LAS PERSONAS EXCOMBATIENTES Y CONTRIBUIR EN LA PERMANENCIA DENTRO DE LA VIDA LEGAL COMO POBLACIÓN FOCALIZADA, COMPLEMENTARIA A LAS ESTRATEGIAS DE CONSOLIDACIÓN DE PAZ</t>
  </si>
  <si>
    <t>4.2.1</t>
  </si>
  <si>
    <t>FORTALECIMIENTO DE LA CAPACIDAD INSTITUCIONAL, TÉCNICA Y TECNOLÓGICA EN SEGURIDAD</t>
  </si>
  <si>
    <t>APOYO SEGURIDAD Y CONVIVIENCIA CIUDADANA</t>
  </si>
  <si>
    <t>DISMINUIR LOS ÍNDICES DE INSEGURIDAD Y VELAR POR UNA BUENA CONVIVENCIA CIUDADANA.</t>
  </si>
  <si>
    <t>4.3.3</t>
  </si>
  <si>
    <t>CAPACIDADES LOCALES PARA LA CONSOLIDACIÓN DE PAZ</t>
  </si>
  <si>
    <t>ASISTENCIA INTEGRAL AL CIUDADANO EN MANIZALES PARA LA CONSTRUCCION DE PAZ</t>
  </si>
  <si>
    <t>GENERAR UN “PACTO CIUDADANO” DE ADHESIÓN VOLUNTARIA EN EL QUE SE PROPENDA POR UNA CONVIVENCIA CON UN SOLO OBJETIVO, LA PAZ DURADERA</t>
  </si>
  <si>
    <t>SECRETARÍA DE GOBIERNO - SECRETARIA DE LA MUJER</t>
  </si>
  <si>
    <t>REPARACION INTEGRAL DEL CIUDADANO HABITANTE DE LA CALLE</t>
  </si>
  <si>
    <t>IMPLEMENTAR GESTIONES ESTRATÉGICAS TRANSECTORIALES INTEGRADAS E INTEGRALES, ENCAMINADAS AL MEJORAMIENTO TERRITORIAL DE LA SEGURIDAD Y CONVIVENCIA CIUDADANA, A PARTIR DE LA DIGNIFICACIÓN HUMANA DE LOS CIUDADANOS Y CIUDADANAS HABITANTES DE CALLE</t>
  </si>
  <si>
    <t>SECRETARÍA DE GOBIERNO</t>
  </si>
  <si>
    <t>4.2.2</t>
  </si>
  <si>
    <t>GESTIÓN PARA LA CONVIVENCIA Y CULTURA CIUDADANA</t>
  </si>
  <si>
    <t>FORTALECIMIENTO DE LA CULTURA CIUDADANA E INTERVENCION SOCIAL</t>
  </si>
  <si>
    <t>PROMOVER SOCIEDADES PACIFICAS E INCLUSIVAS PARA EL DESARROLLO SOSTENIBLE, FACILITARA LA PREVENCIÓN Y LA CULTURA CON LAS DIFERENTES ACTIVIDADES LÚDICAS Y RECREATIVAS.</t>
  </si>
  <si>
    <t>1.5.1</t>
  </si>
  <si>
    <t>PROTECCIÓN Y PROMOCIÓN DE LA DIVERSIDAD CULTURAL</t>
  </si>
  <si>
    <t>DIFUSION PROTECCION Y PROMOCION DE LA DIVERSIDAD CULTURAL DE MANIZALES</t>
  </si>
  <si>
    <t>LAS MANIFESTACIONES DE LA DIVERSIDAD Y EL PATRIMONIO CULTURAL INMATERIAL SON VALORADAS Y PROTEGIDAS</t>
  </si>
  <si>
    <t>INSTITUTO DE CULTURA Y TURISMO</t>
  </si>
  <si>
    <t>3.1.4</t>
  </si>
  <si>
    <t>PROTECCIÓN Y CONSERVACIÓN DEL PAISAJE CULTURAL CAFETERO</t>
  </si>
  <si>
    <t>CONSERVACION Y PROTECCION DEL PAISAJE CULTURAL CAFETERO DE MANIZALES</t>
  </si>
  <si>
    <t>PAISAJE CULTURAL CAFETERO PRESERVADO, PROTEGIDO Y FORTALECIDO PRODUCTIVA Y ECONÓMICAMENTE CONSERVANDO LAS ÁREAS ALLÍ ESTABLECIDAS.</t>
  </si>
  <si>
    <t>1.5.4</t>
  </si>
  <si>
    <t>EMPRENDIMIENTO CULTURAL</t>
  </si>
  <si>
    <t>APOYO A LOS EMPRENDEDORES CULTURALES DEL MUNICIPIO DE MANIZALES</t>
  </si>
  <si>
    <t>FOMENTAR LA CREACIÓN Y FORMALIZACIÓN DE LAS  EMPRESAS CULTURALES DE MANIZALES</t>
  </si>
  <si>
    <t>APOYO A INICIATIVA CULTURALES DE INTERES PUBLICO EN MANIZALES</t>
  </si>
  <si>
    <t>IMPULSAR PROGRAMAS, PROYECTOS, EVENTOS Y ACTIVIDADES DEL INTERÉS PÚBLICO DEL ORDEN CULTURAL, TANTO REALIZADOS POR LA ADMINISTRACIÓN MUNICIPAL COMO EXTERNOS, ACORDES A LA POLÍTICA LOCAL DE CULTURA Y EL PLAN DE DESARROLLO  MUNICIPAL</t>
  </si>
  <si>
    <t>FORTALECIMIENTO ARCHIVO HISTORICO DE MANIZALES</t>
  </si>
  <si>
    <t>DESARROLLAR ACTIVIDADES RELACIONADAS CON LA ORGANIZACIÓN Y RESTAURACIÓN DEL ARCHIVO HISTÓRICO DE MANIZALES MEDIANTE PROCESOS ARCHIVÍSTICOS QUE DE MANERA TÉCNICA GARANTICEN LA CONSERVACIÓN Y CONSULTA DE LOS DOCUMENTOS</t>
  </si>
  <si>
    <t>1.5.2</t>
  </si>
  <si>
    <t>FOMENTO, APOYO Y ACCESO A BIENES Y SERVICIOS CULTURALES</t>
  </si>
  <si>
    <t>FORTALECIMIENTO DE LA RED DE BIBLIOTECAS DE MANIZALES</t>
  </si>
  <si>
    <t>FORTALECER LA RED DE BIBLIOTECAS PÚBLICAS DE MANIZALES COMO ESPACIOS SOCIALES QUE OFRECEN A LA COMUNIDAD EL ACCESO A LA INFORMACIÓN, EL CONOCIMIENTO, EL FOMENTO DE HÁBITOS LECTORES Y EL APROVECHAMIENTO DEL TIEMPO LIBRE.</t>
  </si>
  <si>
    <t>1.5.3</t>
  </si>
  <si>
    <t>FORTALECIMIENTO DE LA INSTITUCIONALIDAD CULTURAL Y LA PARTICIPACIÓN CIUDADANA</t>
  </si>
  <si>
    <t>SERVICIO DE ARTE Y CULTURA PARA TODOS EN MANIZALES</t>
  </si>
  <si>
    <t>PROMOCIÓN, APOYO, FOMENTO Y DIFUSIÓN DE LAS DIFERENTES MANIFESTACIONES ARTÍSTICAS EN LAS ZONAS RURAL Y URBANA DEL MUNICIPIO DE MANIZALES</t>
  </si>
  <si>
    <t>SERVICIO Y ADMINISTRACION DE LA BANDA MUNICIPAL DE MANIZALES</t>
  </si>
  <si>
    <t>BRINDAR CON LA BANDA MUNICIPAL DE MANIZALES Y SUS PRESENTACIONES, ESPACIOS PARA EL SANO DISFRUTE DE LA ACTIVIDAD MUSICAL EN VIVO, PARA LOS MANIZALEÑOS, VISITANTES EN SUS PRESENTACIONES DENTRO Y FUERA DE LA CIUDAD.</t>
  </si>
  <si>
    <t>2.1.3</t>
  </si>
  <si>
    <t>FORTALECIMIENTO DE LA RED DE ECO PARQUES</t>
  </si>
  <si>
    <t>ADMINSTRACION FORTALECIMIENTO DE LA RED DE ECOPARQUES DE MANIZALES</t>
  </si>
  <si>
    <t>APOYO EN LA GESTIÓN EN TORNO A LA RED DE ECO PARQUES CUMPLIENDO CABALMENTE SU FUNCIÓN ESTABLECIDA</t>
  </si>
  <si>
    <t>3.2.2</t>
  </si>
  <si>
    <t>PROYECTAR A MANIZALES A TRAVÉS DEL FORTALECIMIENTO DEL PRODUCTO TURÍSTICO, CUALIFICANDO Y MEJORANDO SUS ATRACTIVOS</t>
  </si>
  <si>
    <t>APOYO PROYECTAR LA CIUDAD A TRAVES DEL FORTALECIMIENTO DEL PRODUCTO TURISTICO, CUALIFICANDO Y MEJORANDO SUS ATRACTIVOS.</t>
  </si>
  <si>
    <t>SE HA CONSOLIDADO UN OFERTA TURÍSTICA PERMANENTE PARA EL MUNICIPIO, A TRAVÉS DE LA IMPLEMENTACIÓN DE PROCESOS DE MEJORA Y FORTALECIMIENTO DE SUS POTENCIALIDADES TURÍSTICAS Y LA INCORPORACIÓN DE PROCESOS ESTRUCTURADOS DE PROMOCIÓN</t>
  </si>
  <si>
    <t>2.4.4</t>
  </si>
  <si>
    <t>INTEGRACIÓN DE LOS INSTRUMENTOS DE PLANIFICACIÓN Y DESARROLLO TERRITORIAL PARA LA MITIGACIÓN DE LOS RIESGOS DE DESASTRE.</t>
  </si>
  <si>
    <t>ESTUDIOS REDUCIR EL RIESGO DE DESASTRES, INTEGRANDO LOS INSTRUMENTOS DE PLANIFICACION DE MANIZALES</t>
  </si>
  <si>
    <t>REDUCIR EL RIESGO DE DESASTRES A TRAVÉS DE INTERVENCIONES PROSPECTIVAS Y CORRECTIVAS, INTEGRANDO EN LOS INSTRUMENTOS DE PLANIFICACIÓN TERRITORIAL, DEL DESARROLLO Y DE GESTIÓN AMBIENTAL LA GESTIÓN DEL RIESGO DE DESASTRES.</t>
  </si>
  <si>
    <t>UNIDAD DE GESTIÓN DEL RIESGO</t>
  </si>
  <si>
    <t>GOBERNABILIDAD, TRABAJO INTERINSTITUCIONAL Y GESTIÓN FINANCIERA COMO ESTRATEGIAS DE DESARROLLO SEGURO EN EL TERRITORIO.</t>
  </si>
  <si>
    <t>CONSTRUCCIÓN OBRAS DE MITIGACION DE RIESGO, MANTENIMIENTO Y CAPACITACION A LA COMUNIDAD EN LADERAS DE PROTECCION MANIZALES</t>
  </si>
  <si>
    <t>DISMINUIR LA OCURRENCIA DE DESLIZAMIENTOS MEDIANTE LA RECUPERACIÓN DE LAS LADERAS DE PROTECCIÓN AMBIENTAL DEL MUNICIPIO DE MANIZALES</t>
  </si>
  <si>
    <t>2.4.1</t>
  </si>
  <si>
    <t>CONOCIMIENTO, COMUNICACIÓN, EDUCACIÓN Y PARTICIPACIÓN CIUDADANA PARA LA GESTIÓN DEL RIESGO MUNICIPAL</t>
  </si>
  <si>
    <t>ESTUDIOS PARA MEJORAR EL CONOCIMIENTO, LA COMUNICACION, LA PARTICIPACION CIUDADANA Y LA EDUCACION EN GESTION DEL RIESGO</t>
  </si>
  <si>
    <t>MEJORAR LOS SERVICIOS DE LA GESTIÓN DEL RIESGO DE DESASTRES EN MANIZALES MEDIANTE EL FORTALECIMIENTO DEL CONOCIMIENTO, LA INVESTIGACIÓN Y LA INFORMACIÓN SOBRE LAS AMENAZAS, LA VULNERABILIDAD Y LOS RIESGOS PARA ARTICULARLOS A LA PLANIFICACIÓN DEL DESARROLLO</t>
  </si>
  <si>
    <t>CAPACIDAD DE RESPUESTA INTERINSTITUCIONAL Y DE RECUPERACIÓN FRENTE A EMERGENCIAS Y DESASTRES</t>
  </si>
  <si>
    <t>ESTUDIO PARA MEJORAR LA CAPACIDAD DE RESPUESTA Y DE RECUPERACION ANTE LA OCURRENCIA DE UNA EMERGENCIA O DESASTRE.</t>
  </si>
  <si>
    <t>MEJORAR LA CAPACIDAD DE RESPUESTA Y DE RECUPERACIÓN ANTE LA OCURRENCIA DE UNA EMERGENCIA O DESASTRE</t>
  </si>
  <si>
    <t>2.4.2</t>
  </si>
  <si>
    <t>2.4.3</t>
  </si>
  <si>
    <t>ESTUDIOS PARA CONSOLIDAR LA GOBERNABILIDAD, EL TRABAJO INTERINSTITUCIONAL Y LA GESTION FINANCIERA  DEL RIESGO</t>
  </si>
  <si>
    <t>CONSOLIDAR LA GESTIÓN DEL RIESGO DE DESASTRES DE MANIZALES A TRAVÉS DE LA GOBERNABILIDAD, EL TRABAJO INTERINSTITUCIONAL Y LA GESTIÓN FINANCIERA COMO ESTRATEGIAS DE DESARROLLO SEGURO.</t>
  </si>
  <si>
    <t>5.5.1</t>
  </si>
  <si>
    <t>INTEGRACIÓN REGIONAL</t>
  </si>
  <si>
    <t>FORMULACION Y PLANIFICACION PARA EL DESARROLLO Y LA INTEGRACION REGIONAL, MANIZALES, CALDAS</t>
  </si>
  <si>
    <t>REALIZAR 2 AGENDAS DE INTEGRACIÓN REGIONAL AL AÑO</t>
  </si>
  <si>
    <t>FORMULACION DEL PLAN ESPECIAL DE MANEJO Y PROTECCION PARA EL CONJUNTO DE INMUEBLES DE ARQUITECTURA REPUBLICA DE MANIZALES</t>
  </si>
  <si>
    <t>FORMULAR EL PLAN ESPECIAL DE MANEJO Y PROTECCIÓN DEL CONJUNTO DE INMUEBLES DE ARQUITECTURA REPUBLICANA Y SU ÁREA DE INFLUENCIA LOCALIZADOS EN EL CENTRO DE MANIZALES</t>
  </si>
  <si>
    <t>4.1.6</t>
  </si>
  <si>
    <t>GESTIÓN Y APLICACIÓN DE INSTRUMENTOS PARA LA PLANEACIÓN ESTRATÉGICA DEL DESARROLLO</t>
  </si>
  <si>
    <t>APLICACION DE LA METODOLOGIA DE ESTRATIFICACION EN LA CIUDAD DE MANIZALES</t>
  </si>
  <si>
    <t>REDUCIR NÚMERO DE HABITANTES CON ESTRATIFICACIÓN INADECUADA.</t>
  </si>
  <si>
    <t>IDENTIFICACION DE POTENCIALES BENEFICIARIOS DE LOS PROGRAMAS SOCIALES DE MANIZALES</t>
  </si>
  <si>
    <t xml:space="preserve">IMPLEMENTACIÓN SISTEMA INFORMACIÓN INTEGRAL PARA SEGUIMIENTO, EVALUACIÓN Y MONITOREO DE POLITICAS PUBLICAS, PROYECTOS INVERSION E INSTRUMENTOS  DE PLANIFICACION </t>
  </si>
  <si>
    <t>IMPLEMENTAR UN SISTEMA DE INFORMACIÓN INTEGRAL PARA EL SEGUIMIENTO, EVALUACIÓN Y MONITOREO DE LAS POLÍTICA PÚBLICAS, PROYECTOS DE INVERSIÓN E INSTRUMENTOS DE PLANIFICACIÓN EN MANIZALES</t>
  </si>
  <si>
    <t>4.1.7</t>
  </si>
  <si>
    <t>INFORMACIÓN PARA LA PLANEACIÓN ESTRATÉGICA LOCAL EN EL MARCO DE LOS OBJETIVOS DE DESARROLLO SOSTENIBLE</t>
  </si>
  <si>
    <t>CONSOLIDACION DEL CENTRO DE  INFORMACION ESTADISTICO Y GEOGRAFICO.</t>
  </si>
  <si>
    <t>ARTICULAR LA INFORMACIÓN ESTADÍSTICA Y GEOGRÁFICA QUE OPTIMICE LA TOMA DE DECISIONES.</t>
  </si>
  <si>
    <t>5.1.1</t>
  </si>
  <si>
    <t>ORDENAMIENTO DEL TERRITORIO MUNICIPAL</t>
  </si>
  <si>
    <t xml:space="preserve">DESARROLLO DE INSTRUMENTOS DE PLANIFICACIÓN, GESTIÓN,  Y FINANCIACION DEL MUNICIPIO DE MANIZALES </t>
  </si>
  <si>
    <t>CONTAR CON LOS INSTRUMENTOS NORMATIVOS NECESARIOS PARA EL DESARROLLO EQUITATIVO DEL MUNICIPIO EN LA REVISIÓN GENERAL DE POT Y DURANTE SU IMPLEMENTACIÓN</t>
  </si>
  <si>
    <t>SECRETARIA DE PLANEACION</t>
  </si>
  <si>
    <t>IMPLEMENTACION Y SEGUIMIENTO AL PLAN DE ORDEAMIENTO TERRITORIAL</t>
  </si>
  <si>
    <t>ADELANTAR EL PROCESO DE IMPLEMENTACION, REGLAMENTACION Y SEGUIMIENTO AL POT DE MANIZALES.</t>
  </si>
  <si>
    <t>FORTALECIMIENTO DE LOS PRCOESOS CON EL FIN DE EJECUTAR LA Gestión DEL DESARROLLO DEL TERRITORIO MANIZALES</t>
  </si>
  <si>
    <t>FORTALECIMIENTO DE LA SECRETARIA DE PLANEACION MUNICIPAL</t>
  </si>
  <si>
    <t>CONTROL FISICO URBANISTICO DE MANIZALES</t>
  </si>
  <si>
    <t>FORTALECER LAS ACTIVIDADES DE CONTROL FÍSICO EN EL MUNICIPIO DE MANIZALES CON EL FIN DE EJERCER CONTROL URBANO</t>
  </si>
  <si>
    <t xml:space="preserve"> FORTALECIMIENTO Y DOTACIÓN DE LA INFRAESTRUCTURA CULTURAL PARA LAS ARTES ESCENICAS PÚBLICA , PRIVADA Y MIXTA  EN EL MUNICIPIO DE MANIZALES</t>
  </si>
  <si>
    <t>FORTALECER LA INFRAESTRUCTURA Y EQUIPAMIENTO DE LOS ESCENARIOS CULTURALES DEL MUNICIPIO DE MANIZALES</t>
  </si>
  <si>
    <t>MANTENIMIENTO. ADECUACION Y DOTACION A SEDES  INSTITUCIONALES. SOCIALES Y COMUNITARIAS DE MANIZALES</t>
  </si>
  <si>
    <t>REALIZAR OBRAS DE CONSTRUCCIÓN, MANTENIMIENTO Y ADECUACIÓN DE LOS EQUIPAMIENTOS INSTITUCIONALES Y COMUNITARIOS EXISTENTES, CON EL FIN DE BRINDAR ESPACIOS ADECUADOS Y ÓPTIMOS, FACILITANDO EL DESARROLLO DE PROGRAMAS Y PROYECTOS</t>
  </si>
  <si>
    <t>SECRETARÍA DE OBRAS PÚBLICAS</t>
  </si>
  <si>
    <t>CONSTRUCCIÓN FASE III AV MARCELINO PALACIO ANTIGUA "AVENIDA COLÓN". MANIZALES,</t>
  </si>
  <si>
    <t>EJECUTAR PROYECTO DE RENOVACIÓN URBANA Y LOS PARES VIALES GARANTIZANDO LA ADECUADA MOVILIDAD DEL MISMO.</t>
  </si>
  <si>
    <t>CONSTRUCCIÓN VIAS, ANDENES Y ESPACIO PÚBLICO MANIZALES, CALDAS, OCCIDENTE</t>
  </si>
  <si>
    <t>CONSTRUCCIÓN DE VÍAS VEHICULARES EN LOS SITIOS QUE SE REQUIERA POR AUSENCIA DE CAPA DE RODADURA ADECUADA,  AUSENCIA TOTAL DE VÍAS Y PLANTEAMIENTO DE NUEVAS VÍAS.</t>
  </si>
  <si>
    <t>MANTENIMIENTO PERIÓDICO Y RUTINARIO DE VÍAS RURALES DE ORDEN MUNICIPAL MANIZALES</t>
  </si>
  <si>
    <t>REALIZAR MANTENIMIENTO RUTINARIO Y PERIÓDICO DE LAS VÍAS RURALES DE ORDEN MUNICIPAL</t>
  </si>
  <si>
    <t>2.2.1</t>
  </si>
  <si>
    <t>ESPACIO PÚBLICO PARA UNA CIUDAD SOSTENIBLE</t>
  </si>
  <si>
    <t>RECUPERACION DEL ESPACIO PUBLICO PARA UNA CIUDAD SOSTENIBLE</t>
  </si>
  <si>
    <t>RECUPERAR EL ESPACIO PÚBLICO MEDIANTE LA EJECUCIÓN DE ACCIONES PARA VIGILAR Y CONTROLAR LA OCUPACIÓN ILEGAL</t>
  </si>
  <si>
    <t>5.3.2</t>
  </si>
  <si>
    <t>SANEAMIENTO BÁSICO: ALCANTARILLADO Y MANEJO DE RESIDUOS SÓLIDOS</t>
  </si>
  <si>
    <t>ADECUACION MANEJO Y APROVECHAMIENTO DE RESIDUOS SOLIDOS E INCLUSION DE RECUPERADORES AMBIENTALES</t>
  </si>
  <si>
    <t>CAPACITAR Y SENSIBILIZAR EN EL ADECUADO MANEJO DE RESIDUOS SÓLIDOS Y SEPARACIÓN EN LA FUENTE EN LOS DIFERENTES SECTORES DE LA CIUDAD; ASÍ COMO TAMBIÉN, LA MAYOR INCLUSIÓN DE LOS RECUPERADORES AMBIENTALES EN EL PROGRAMA DE APROVECHAMIENTO</t>
  </si>
  <si>
    <t>MEJORAMIENTO DE LA CORBERTURA DE SERVICIOS BASICOS EN ACUEDUCTO Y ALCANTARILLADO</t>
  </si>
  <si>
    <t>ALCANZAR AL MEDIANO PLAZO UNA MAYOR COBERTURA EN SERVICIOS PÚBLICOS BÁSICOS DE ACUEDUCTO Y ALCANTARILLADO EN LA ZONA RURAL DEL MUNICIPIO.</t>
  </si>
  <si>
    <t>2.2.2</t>
  </si>
  <si>
    <t>MANIZALES UN PARQUE PARA LA VIDA</t>
  </si>
  <si>
    <t>MANTENIMIETO DE PARQUES ZONAS VERDES Y FORTALECIMIENTO DE LA RED DE ECOPARQUES MANIZALES</t>
  </si>
  <si>
    <t>GARANTIZAR LA CONSECUCIÓN O INCLUSIÓN EN EL PRESUPUESTO ANUAL DE RECURSOS DESTINADOS A LA IMPLEMENTACIÓN DE LOS PMA.</t>
  </si>
  <si>
    <t>2.5.1</t>
  </si>
  <si>
    <t>PLANEACIÓN DEL DESARROLLO EN EL CONTEXTO DE LA VARIABILIDAD Y EL CAMBIO CLIMÁTICO EN EL MARCO DE LAS APUESTAS TERRITORIALES POR CIUDADES SOSTENIBLES E INTELIGENTES</t>
  </si>
  <si>
    <t>APOYO, FORTALECIMIENTO, OPERACION, COORDINACION, SOPORTE Y APROVISIONAMIENTO DEL SISTEMA DE MANIZALES EN BICI.</t>
  </si>
  <si>
    <t>CONSOLIDAR AL SISTEMA MANIZALES EN BICI COMO EL MEJOR SISTEMA DE BICICLETAS PUBLICAS DEL PAÍS Y GENERAR UN IMPACTO LOCAL CAUSANDO UNA APROPIACIÓN DE CADA UNO DE LOS CIUDADANOS POR EL CUIDADO Y RESPETO POR EL SISTEMA</t>
  </si>
  <si>
    <t>SECRETARÍA DEL MEDIO AMBIENTE</t>
  </si>
  <si>
    <t>2.1.1</t>
  </si>
  <si>
    <t>CONOCIMIENTO Y EDUCACIÓN PARA LA PLANIFICACIÓN Y EL DESARROLLO AMBIENTAL</t>
  </si>
  <si>
    <t>ATENCION A FAUNA DOMESTICA EN CONDICION DE VULNERABILIDAD</t>
  </si>
  <si>
    <t>ATENDER LA FAUNA DOMÉSTICA CALLEJERA DEL MUNICIPIO DE MANIZALES EN ESTADO DE VULNERABILIDAD, BRINDANDO UNA MEJOR CALIDAD DE VIDA A LOS MISMOS Y SALVAGUARDANDO LA INTEGRIDAD FÍSICA DE LA CIUDADANÍA MEDIANTE  SU RECOLECCIÓN</t>
  </si>
  <si>
    <t>RESTAURACION, CONOCIMIENTO Y EDUCACIÓN PARA EL DESARROLLO AMBIENTAL</t>
  </si>
  <si>
    <t>PROTEGER Y ASEGURAR EL USO SOSTENIBLE DEL CAPITAL NATURAL Y MEJORAR LA CALIDAD Y LA GOBERNANZA AMBIENTAL</t>
  </si>
  <si>
    <t>2.1.2</t>
  </si>
  <si>
    <t>5.3.1</t>
  </si>
  <si>
    <t>SERVICIOS PÚBLICOS Y AGUA POTABLE COMO BASE DE LA VIDA</t>
  </si>
  <si>
    <t>INSTALACIÓN ALUMBRADO NAVIDEÑO MANIZALES</t>
  </si>
  <si>
    <t>EMBELLECER LA CIUDAD Y CONTRIBUIR CON EL SECTOR TURISMO EN ÉPOCA DECEMBRINA Y DE FERIAS.</t>
  </si>
  <si>
    <t>5.4.1</t>
  </si>
  <si>
    <t>VIVIENDA SEGURA, DIGNA Y SOSTENIBLE</t>
  </si>
  <si>
    <t xml:space="preserve"> DESARROLLO DE PROGRAMAS HABITACIONALES PARA POBLACIÓN VULNERABLE DEL MUNICIPIO DE MANIZALES</t>
  </si>
  <si>
    <t>MÁS POBLACIÓN ACCEDE A VIVIENDA DIGNA Y SEGURA, DISMINUYÉNDOSE LOS INDICADORES DE HACINAMIENTO, VIVIENDA SUBNORMAL Y VULNERABLE ANTE AMENAZAS DE DESASTRES EN EL MUNICIPIO</t>
  </si>
  <si>
    <t>3.2.1</t>
  </si>
  <si>
    <t>SECRETARIA TIC Y COMPETITIVIDAD</t>
  </si>
  <si>
    <t>4.1.1</t>
  </si>
  <si>
    <t>DESARROLLO DE ESTRATEGIA GOBIERNO EN LINEA MANIZALES</t>
  </si>
  <si>
    <t>CONTRIBUIR CON LA CONSTRUCCIÓN DE UN ADMINISTRACIÓN MUNICIPAL MAS ABIERTA, EFICIENTE, INNOVADORA, TRANSPARENTE Y PARTICIPATIVA Y QUE PRESTE MEJORES SERVICIOS CON LA COLABORACIÓN DE TODA LA SOCIEDAD.</t>
  </si>
  <si>
    <t>DALE UN CLICK A LA RUTINA</t>
  </si>
  <si>
    <t>UTILIZAR LAS SALIDAS COMO MÉTODO DE COMPENSACIÓN DE LAS DESIGUALDADES QUE PERMITAN FORTALECER LOS CONOCIMIENTOS Y VALORES DE LOS NIÑOS, NIÑAS Y JÓVENES DE LA ZONA RURAL  A TRAVÉS DE LA OBSERVACIÓN, LA EXPERIMENTACIÓN DE ACTIVIDADES LÚDICAS Y CULTURALES.</t>
  </si>
  <si>
    <t>2.3.1</t>
  </si>
  <si>
    <t>BUENAS NOCHES</t>
  </si>
  <si>
    <t>ESTABLECER UN PROCESO DE DIALOGO DIRECTO Y CERCANO CON LA COMUNIDAD QUE NOS PERMITA REALIZAR UNA GESTIÓN EFICIENTE, ÁGIL Y TRANSPARENTE QUE CONLLEVE A MEJORAR LA CALIDAD DE VIDA DE LOS MANIZALEÑOS</t>
  </si>
  <si>
    <t>SANEAMIENTO , ACTUALIZACIÓN, CONTROL Y SISTEMATIZACIÓN DE LOS BIENES INMUEBLES DEL MUNICIPIO</t>
  </si>
  <si>
    <t>ACTUALIZAR EL INVENTARIO DE LOS BIENES INMUEBLES DEL MUNICIPIO DE MANIZALES</t>
  </si>
  <si>
    <t>FORTALECER FINANCIERAMENTE EL MUNICIPIO Y MANTENER LA SOSTENIBILIDAD FINANCIERA, ASÍ COMO OBTENER UN SISTEMA DE INFORMACIÓN FINANCIERA, CONTABLE Y PRESUPUESTAL CONFIABLE.</t>
  </si>
  <si>
    <t>SOPORTE MANTENIMIENTO Y ACTUALIZACIÓN DE LA PLATAFORMA DE INFORMACIÓN FINANCIERA</t>
  </si>
  <si>
    <t>4.1.5</t>
  </si>
  <si>
    <t>CONCURRENCIA DEL SECTOR SALUD</t>
  </si>
  <si>
    <t>CONCURRENCIA PASIVO PENSIONAL SECTOR SALUD</t>
  </si>
  <si>
    <t>COLABORAR CON EL PAGO DE LOS PASIVOS PENSIONALES  DEL  SECTOR SALUD</t>
  </si>
  <si>
    <t>FORTALECIMIENTO A LA GESTION DE LAS RENTAS MUNICIPALES</t>
  </si>
  <si>
    <t>CUMPLIR LAS METAS DE GESTIÓN DE LAS DIFERENTES RENTAS QUE HAN SIDO ASIGNADAS A LA SECRETARÍA DE HACIENDA A TRAVÉS DEL PLAN DE DESARROLLO.- FORTALECER LA PLANTA DE PERSONAL DE LA SECRETARÍA DE HACIENDA, DE MANERA QUE SE OPTIMICEN LOS PROCESOS DE FISCALIZACIÓN</t>
  </si>
  <si>
    <t>SECRETARÍA DE HACIENDA</t>
  </si>
  <si>
    <t>5.6.1</t>
  </si>
  <si>
    <t>PLANEACIÓN ESTRATÉGICA DEL MACROPROYECTO SAN JOSÉ</t>
  </si>
  <si>
    <t>FORTALECIMIENTO DEL MACROPROYECTO SAN JOSE</t>
  </si>
  <si>
    <t xml:space="preserve">RENOVAR Y REDENSIFICAR LA ZONA NORTE DEL CENTRO DE LA CUIDAD DE MANIZALES, PARA GENERAR SUELO URBANO EN ESPECIAL PARA VIVIENDA DE INTERES SOCIAL Y PRIORITARIA Y PROMOVER NUEVOS DESARROLLOS INTEGRALES, TENDIENTES A MEJORAR LAS CONDICIONES DE VIDA. </t>
  </si>
  <si>
    <t>EMPRESA DE RENOVACIÓN URABANA</t>
  </si>
  <si>
    <t>DIMENSION SOCIAL</t>
  </si>
  <si>
    <t>DOMENSION AMBIENTAL Y DE Gestión DEL RIESGO</t>
  </si>
  <si>
    <t>DOMENSION ECONOMICA PRODUCTIVA</t>
  </si>
  <si>
    <t>DIMENSION POLITICO INSTITUCIONAL</t>
  </si>
  <si>
    <t>DIMENSION FISICO ESPACIAL</t>
  </si>
  <si>
    <t>SECRETARIA DEL DEPORTE</t>
  </si>
  <si>
    <t>SECRETARÍA DE TRANSITO Y TRANSPORTE</t>
  </si>
  <si>
    <t>SECRETARÍA DE SERVICIOS ADMINISTRATIVOS</t>
  </si>
  <si>
    <t>UNIDADD DE DEARROLLO RURAL</t>
  </si>
  <si>
    <t>UNIDAD DE PRENSA</t>
  </si>
  <si>
    <t>SECRETARÍA DE PLANEACIÓN</t>
  </si>
  <si>
    <t>DESPACHO DEL ALCALDE</t>
  </si>
  <si>
    <t>FORTALECER EL SISTEMA DE INFORMACIÓN INTEGRADO EN SALUD DE LA SECRETARÍA DE SALUD CON EL FIN DE OBTENER INFORMACIÓN ARTICULADA Y OPORTUNA PARA LA TOMA DE DECISIONES.</t>
  </si>
  <si>
    <t>ADECUAR LA CANCHA DE FÚTBOL DE LA BAJA SUIZA MEJORANDO SUS CONDICIONES DEL CAMPO Y LOS ESPACIOS PARA LA PRÁCTICA DE LA ACTIVIDAD FÍSICA</t>
  </si>
  <si>
    <t>CONSTRUCCION Y MEJORAMIENTO  DE PARQUES ZONAS VERDES Y FORTALECIMIENTO DE LA RED DE ECOPARQUES MANIZALES E IMPLEMENTACION DE LOS COMPONENTES PROGRAMATICOS DE LOS PMA</t>
  </si>
  <si>
    <t xml:space="preserve">FORTALECIMIENTO INSTITUCIONAL PARA EL BUEN GOBIERNO
FORTALECIMIENTO INSTITUCIONAL PARA EL BUEN GOBIERNO
</t>
  </si>
  <si>
    <t>FORTALECIMIENTO DIÁLOGOS PARA MAS OPORTUNIDADES</t>
  </si>
  <si>
    <t>GESTIÓN Y APLICACIÓN DE INSTRUMENTOS PARA LA PLANEACIÓN ESTRATÉGICA DEL DESARROLLO LOCAL</t>
  </si>
  <si>
    <t>REDUCIR NÚMERO DE HABITANTES CON ESTRATIFICACIÓN INADECUADA</t>
  </si>
  <si>
    <t>ARMONIZACION PLAN DE DESARROLLO 2016-2019</t>
  </si>
  <si>
    <t>LLAVE2</t>
  </si>
  <si>
    <t>LLAVE1</t>
  </si>
  <si>
    <t>N1</t>
  </si>
  <si>
    <t>N2</t>
  </si>
  <si>
    <t>N3</t>
  </si>
  <si>
    <t>N4</t>
  </si>
  <si>
    <t>N5</t>
  </si>
  <si>
    <t>N6</t>
  </si>
  <si>
    <t>N7</t>
  </si>
  <si>
    <t>N8</t>
  </si>
  <si>
    <t>NOM060</t>
  </si>
  <si>
    <t>PROYECTO
PRESUPUESTO
2019</t>
  </si>
  <si>
    <t>EXTRAE1</t>
  </si>
  <si>
    <t>EXTRAE2</t>
  </si>
  <si>
    <t>EXTRAE3</t>
  </si>
  <si>
    <t>CONCATENAR
PUNTO</t>
  </si>
  <si>
    <t>LARGO1</t>
  </si>
  <si>
    <t>LLAVE
 PRIMARIA</t>
  </si>
  <si>
    <t>LLAVE 
SECUNDARIA</t>
  </si>
  <si>
    <t>Recuperación del Espacio Público para una Ciudad Sostenible</t>
  </si>
  <si>
    <t>Mantenimiento de parques, zonas verdes Y Red Ecoparques</t>
  </si>
  <si>
    <t>Atención a Fauna Domestica en condición de Vulnerabilidad</t>
  </si>
  <si>
    <t>Planea. del Dllo en el contexto de la Variab. y Cambio Climá</t>
  </si>
  <si>
    <t>Adecuación, manejo y aprovechamiento de residuos sólidos</t>
  </si>
  <si>
    <t>Atención a Fauna Domestica en condición de Vulnerab.(SMA)</t>
  </si>
  <si>
    <t>Recuperación del Espacio Público para una Ciudad Sost.(AEP)</t>
  </si>
  <si>
    <t>Adecuación, Manejo y aprovechamiento de residuos sólidos (IR</t>
  </si>
  <si>
    <t>Fondo de Solidaridad y Redistribución de Ingresos-Agua potab</t>
  </si>
  <si>
    <t>Ampliación cobertura Servicios Básicos-Subsidios EMAS</t>
  </si>
  <si>
    <t>Proyecto Buenas Noches</t>
  </si>
  <si>
    <t>Mejoram. de la Competitividad de los productores Agropecua.</t>
  </si>
  <si>
    <t>Fortalecim. y Mejoram. de las Capacidades de Población Rural</t>
  </si>
  <si>
    <t>Implem. de Estrategia de Información y Comunicación Pública</t>
  </si>
  <si>
    <t>Desarrollo de la Estrategia Gobierno en Línea</t>
  </si>
  <si>
    <t>Renov. de la Plataforma Tecnológica Admón. Central Mpal</t>
  </si>
  <si>
    <t>Admón. Sistema de Calidad, Urna Cristal y Archivo Municipal</t>
  </si>
  <si>
    <t>Bienestar, Seguridad y Salud en el Trabajo, Form. y Capacit.</t>
  </si>
  <si>
    <t>Bienest, Seguridad y Salud en Trabajo y Form. y Capac. (ICAM</t>
  </si>
  <si>
    <t>Bienest, Seguridad y Salud en Trabajo y Form. y Capac. (MCD)</t>
  </si>
  <si>
    <t>Bienest, Seguridad y Salud en Trabajo y Form. y Capac. (ASO)</t>
  </si>
  <si>
    <t>Aplicación Metodología de Estratificación</t>
  </si>
  <si>
    <t>Actualización Base de Datos SISBEN</t>
  </si>
  <si>
    <t>Sistema Integral Pol. Pub. Proyectos e Inst. Planificación</t>
  </si>
  <si>
    <t>Consolidación Centros de Información SIE y SIG</t>
  </si>
  <si>
    <t>Implement. Instrumentos de Gestión y Financiación del POT</t>
  </si>
  <si>
    <t>Gestión del Desarrollo del Territorio</t>
  </si>
  <si>
    <t>Fortalecimiento del Sistema Semafórico (MT)</t>
  </si>
  <si>
    <t>Control y Regulación del Transito (MT)</t>
  </si>
  <si>
    <t>Formación ciudadana bajo perspectiva del transito (MT)</t>
  </si>
  <si>
    <t>Implem. del Sistema Estratégico de Transporte Público (MT)</t>
  </si>
  <si>
    <t>Demarcación y señalización Vial en el Mcpio de Mzl (MT)</t>
  </si>
  <si>
    <t>Fortalecimiento del Sistema Semafórico (AC)</t>
  </si>
  <si>
    <t>Formación ciudadana bajo perspectiva del transito (AC)</t>
  </si>
  <si>
    <t>Demarcación y señalización Vial en el Mcpio de Mzl (AC)</t>
  </si>
  <si>
    <t>Fortal. espacios para la promoción de derechos Niñez</t>
  </si>
  <si>
    <t>Apoyo, Seguridad y Convivivencia Ciudadana</t>
  </si>
  <si>
    <t>Reparación integral ciudadano habitante de Calle</t>
  </si>
  <si>
    <t>Fortal. Cultura Ciudad e Intervención Social</t>
  </si>
  <si>
    <t>Prev.protecc.atencion, Asistencia y Reparación de Victimas</t>
  </si>
  <si>
    <t>Acompañamiento a reintegrados y/o excombatientes.</t>
  </si>
  <si>
    <t>Control Físico Urbanístico</t>
  </si>
  <si>
    <t>Fortal. espacios para la promoción de derechos Niñez (5% OP)</t>
  </si>
  <si>
    <t>Apoyo, seguridad y Convivencia Ciudadana (imp tel. )</t>
  </si>
  <si>
    <t>Apoyo, seguridad y Convivencia Ciudadana (5% OP)</t>
  </si>
  <si>
    <t xml:space="preserve">Fortalecimiento de la Cultura Ciudad e Intervención Social  (5% OP)
</t>
  </si>
  <si>
    <t>Fortalecimiento Cultura Ciud.e Interv.Social (MP)</t>
  </si>
  <si>
    <t>Infraestructura del Registro Nacional de Medidas Correctivas (MP)</t>
  </si>
  <si>
    <t>Fortalecimiento Cultura Ciudadana e Intervención Social(MP)</t>
  </si>
  <si>
    <t>Saneam, Actualización, Control y Sist. Bienes Municipales</t>
  </si>
  <si>
    <t>Cuenta por pagar EMSA (Acuerdo 485 de 2001)</t>
  </si>
  <si>
    <t>Soporte, Mantenimiento y Actualización Plataforma Financiera</t>
  </si>
  <si>
    <t>Fortalecimiento de la Gestión de Rentas Municipales</t>
  </si>
  <si>
    <t>Conv.interadministrativo-Activos Centro Piloto</t>
  </si>
  <si>
    <t>Cuota partes Conv Concurrencia -Activos H. Caldas</t>
  </si>
  <si>
    <t>Cuota partes Conv Concurrencia -Activos Geriátrico</t>
  </si>
  <si>
    <t>Administración y Fortalecimiento de la Red de Ecoparques</t>
  </si>
  <si>
    <t>Administración y Fortalecimiento de la Red de eco parques</t>
  </si>
  <si>
    <t>Mnto de parques, zonas verdes-recuper.Bienes de uso Publico</t>
  </si>
  <si>
    <t>Const. Obras de Mitigación Riesgo, Mnto Laderas de Protec.</t>
  </si>
  <si>
    <t>Manten. Adecuac. y dotación a sedes Inst, Sociales y Comunit</t>
  </si>
  <si>
    <t>Construcción vías, andes y espacio público Manizales</t>
  </si>
  <si>
    <t>Mantenimiento periódico y rutinario Vías rurales Municipales</t>
  </si>
  <si>
    <t>Instalación Alumbrado Navideño</t>
  </si>
  <si>
    <t>Dllo de programas habitacion. población vulnerable del Mpio</t>
  </si>
  <si>
    <t>Fondos de Compensación Estructura Ecológica y Espacio Públic</t>
  </si>
  <si>
    <t>Construcción vías, andes y espacio público Manizales(I.O)</t>
  </si>
  <si>
    <t>Mejoramiento de Cobertura de Servicios Básicos (ASE)</t>
  </si>
  <si>
    <t>Mejoramiento Cobertura de Servicios Básicos (R.F. San. Bás.)</t>
  </si>
  <si>
    <t>V.F.(698/08) Mejor. de Cobertura de Servicios Básicos-PDA</t>
  </si>
  <si>
    <t>Proceso de moviliz, organización social y laboral mujeres</t>
  </si>
  <si>
    <t>Implementación de Espación Participativos e Incluyentes LGBT</t>
  </si>
  <si>
    <t>Estrategias de Intervención con la Población Étnica</t>
  </si>
  <si>
    <t>Dllo y crecimiento sectores alto impacto</t>
  </si>
  <si>
    <t>Capacidades locales para la construcción de paz</t>
  </si>
  <si>
    <t>Fortalec. del Servicio Educativo -Vinculación Administ. I.E.</t>
  </si>
  <si>
    <t>Sueldo_Admin</t>
  </si>
  <si>
    <t>Incremento por Antigüedad_Admin</t>
  </si>
  <si>
    <t>Horas Extras Días Festivos_Admin</t>
  </si>
  <si>
    <t>Indemnización por vacaciones_Admin</t>
  </si>
  <si>
    <t>Prima Tecnica_Admin</t>
  </si>
  <si>
    <t>Subsidio o Prima de Alimentacion_Admin</t>
  </si>
  <si>
    <t>Auxilio de Transporte_Admin</t>
  </si>
  <si>
    <t>Bonificación por servicios prestados_Admin</t>
  </si>
  <si>
    <t>Prima de Servicios_Admin</t>
  </si>
  <si>
    <t>Prima de Vacaciones_Admin</t>
  </si>
  <si>
    <t>Prima de Navidad_Admin</t>
  </si>
  <si>
    <t>Bonificación especial de Recreacion_Admin</t>
  </si>
  <si>
    <t>Caja de Compensación Familiar_Admin</t>
  </si>
  <si>
    <t>Aportes Cesantias_Admin Privado</t>
  </si>
  <si>
    <t>Aportes Salud_Admin Privado</t>
  </si>
  <si>
    <t>Aportes Pension_Admin Privado</t>
  </si>
  <si>
    <t>Riesgos Profesionales ARP_Admin Privado</t>
  </si>
  <si>
    <t>Servicio Nacional de Aprendizaje_Admin Pub</t>
  </si>
  <si>
    <t>Instituto Colombiano Bienestar Familiar_Admin Pub</t>
  </si>
  <si>
    <t>Escuelas Industriales e Institutos Tec_Admin Pub</t>
  </si>
  <si>
    <t>Escuela Superior .Publica_Admin Pub</t>
  </si>
  <si>
    <t>Aportes Cesantias_Admin Pub</t>
  </si>
  <si>
    <t>Capacitación, Bienestar social y Estimulos-Direct.Docente</t>
  </si>
  <si>
    <t>Dotación Ley 70 de 1988_Admin</t>
  </si>
  <si>
    <t>Sentencias y conciliaciones</t>
  </si>
  <si>
    <t>Cesantías Ley 43/75_Admin</t>
  </si>
  <si>
    <t>Gastos Selección de Personal CNSC</t>
  </si>
  <si>
    <t>Capacitación, Bienestar social y Estimulos-Admin</t>
  </si>
  <si>
    <t>Capacitación, Bienestar social y Estímulos-Docentes</t>
  </si>
  <si>
    <t>Sueldo con sit de fondos_Docentes</t>
  </si>
  <si>
    <t>Sobresueldo con sit de fondos_Docente</t>
  </si>
  <si>
    <t>Horas Extras Días Festivos con sit de Fondos_Docente</t>
  </si>
  <si>
    <t>Horas Extras Días Festivos con sit de Fondos_Doc. Desplazado</t>
  </si>
  <si>
    <t>Indemnización por vacaciones_Docente</t>
  </si>
  <si>
    <t>Subsidio o Prima de Alimentacion_Docente</t>
  </si>
  <si>
    <t>Auxilio de Transporte_Docente</t>
  </si>
  <si>
    <t>Prima de Vacaciones_Docente</t>
  </si>
  <si>
    <t>Prima de Navidad_Docente</t>
  </si>
  <si>
    <t>Estimulo a docentes rurales Dcto 521/2010_Docente</t>
  </si>
  <si>
    <t>Caja de Compensación Familiar_Docente</t>
  </si>
  <si>
    <t>Servicio Nacional de Aprendizaje_Docente</t>
  </si>
  <si>
    <t>Instituto Colombiano Bienestar Familiar_Docente</t>
  </si>
  <si>
    <t>Escuelas Industriales e Institutos Tec_Docente</t>
  </si>
  <si>
    <t>Escuela Superior .Publica_Docente</t>
  </si>
  <si>
    <t>Dotación Ley 70/88_Docente</t>
  </si>
  <si>
    <t>Sentencias y conciliaciones_Docente</t>
  </si>
  <si>
    <t>Sueldo sin sit de fondos_Docentes</t>
  </si>
  <si>
    <t>Sobresueldo sin sit de fondos Docentes</t>
  </si>
  <si>
    <t>Horas Extras sin sit de fondos-Docentes</t>
  </si>
  <si>
    <t>Aportes Cesantías sin sit de fondos_Docente</t>
  </si>
  <si>
    <t>Previsión Social sin sit.de fondos-Docentes</t>
  </si>
  <si>
    <t>Complemento de Planta Estimado</t>
  </si>
  <si>
    <t>Bonificación Decreto 1566</t>
  </si>
  <si>
    <t>Prestación del Servicio Educativo SGP (Reintegro Nom)</t>
  </si>
  <si>
    <t>Prestación del Servicio Educativo SGP (Reintegro Incap)</t>
  </si>
  <si>
    <t>Prima de Servicios_Docentes</t>
  </si>
  <si>
    <t>Bonificación por servicios prestados_Docentes</t>
  </si>
  <si>
    <t>Sueldo con sit de fondos_Docente-Escalafón</t>
  </si>
  <si>
    <t>Sobresueldo con sit de fondos_Docente-Escalafón</t>
  </si>
  <si>
    <t>Prima de Vacaciones_Docente-Escalafón</t>
  </si>
  <si>
    <t>Prima de Navidad _Docente-Escalafón</t>
  </si>
  <si>
    <t>Estímulo a Docente-Escalafón Rural Dct 521/2010_Docent.Escal</t>
  </si>
  <si>
    <t>Caja de Compensación Familiar_Docente-Escalafón</t>
  </si>
  <si>
    <t>Servicio Nacional de Aprendizaje_Docente-Escalafón</t>
  </si>
  <si>
    <t>Instituto Colombiano de Bienestar Familar_Docentes_Escalafon</t>
  </si>
  <si>
    <t>Escuelas Industriales e Institutos Tec_Docente_Escalafon</t>
  </si>
  <si>
    <t>Escuela Superior Pública_Docentes_Escalafon</t>
  </si>
  <si>
    <t>Sueldo sin Sit de Fondos_docentes-Escalafón</t>
  </si>
  <si>
    <t>Aportes Cesantías sin sit de fondos_Docente_Escalafón</t>
  </si>
  <si>
    <t>Previsión Social sin sit.de fondos-Docentes-Escalafón</t>
  </si>
  <si>
    <t>Sueldo con sit de fondos_Directivo Docente</t>
  </si>
  <si>
    <t>Sobresueldo con sit de fondos_Directivo Docente</t>
  </si>
  <si>
    <t>Horas Extras Días Festivos con sit de fondos Direct Do</t>
  </si>
  <si>
    <t>Indemnización por vacaciones_Directivo Docente</t>
  </si>
  <si>
    <t>Subsidio o Prima de Alimentacion_Directivo Docente</t>
  </si>
  <si>
    <t>Prima de Vacaciones_Directivo Docente</t>
  </si>
  <si>
    <t>Prima de Navidad_Directivo Docente</t>
  </si>
  <si>
    <t>Estimulo a directivos docentes rurales Dcto 521/2010</t>
  </si>
  <si>
    <t>Caja de Compensación Familiar_Directivo Docente</t>
  </si>
  <si>
    <t>Servicio Nacional de Aprendizaje_Directivo Docente</t>
  </si>
  <si>
    <t>Instituto Colombiano Bienestar Familiar_Directivo Doc</t>
  </si>
  <si>
    <t>Escuelas Industriales e Institutos Tec_Directivo Do</t>
  </si>
  <si>
    <t>Escuela Superior .Publica_Directivo Docente</t>
  </si>
  <si>
    <t>Sentencias y conciliaciones_Directivo Docente</t>
  </si>
  <si>
    <t>Sueldo sin sit de fondos-Direct.-Docentes</t>
  </si>
  <si>
    <t>Sobresueldo sin sit. de fondos Direct.Docentes</t>
  </si>
  <si>
    <t>Horas Extras sin sit-Direct.Docentes</t>
  </si>
  <si>
    <t>Aportes Cesantías sin sit.de fondos.Directivo Docentes</t>
  </si>
  <si>
    <t>Previsión Social sin sit.de fondos-Directivo Docente</t>
  </si>
  <si>
    <t>Prima de Servicios_Directivos</t>
  </si>
  <si>
    <t>Bonificación por servicios prestados_Directivos</t>
  </si>
  <si>
    <t>Sueldo con sit de fondos_Docente_Escalafon DIRECTIVO</t>
  </si>
  <si>
    <t>Sobresueldo con sit de fondos_Docente_Escalafon</t>
  </si>
  <si>
    <t>Prima de Vacaciones_Docente_Escalafon</t>
  </si>
  <si>
    <t>Prima de Navidad_Docente_Escalafon</t>
  </si>
  <si>
    <t>Apoyo, Inclusión Población con Capac._Capac_Excepcionales</t>
  </si>
  <si>
    <t>Apoyo,Inlución Población con Capac. Educativas Diversas_SRPA</t>
  </si>
  <si>
    <t>Renovación Tecnolog. de la Información y Comunic. en I.E.</t>
  </si>
  <si>
    <t>Mejoramiento en Resultados Pruebas Saber Estudiante I.E.</t>
  </si>
  <si>
    <t>Formación a Directivos y Docentes Sector Oficial del Mpio Mz</t>
  </si>
  <si>
    <t>Mejoramiento de las Escuelas Familiares en las I.E.</t>
  </si>
  <si>
    <t>Suministro de Dotación Escolar en los E.E del Mpio.</t>
  </si>
  <si>
    <t>Servicio de Transporte Escolar Focalizado para la I.E. de Mz</t>
  </si>
  <si>
    <t>Fortalec. Compet. Básicas, Laborales y Profes. en Educ. Medi</t>
  </si>
  <si>
    <t>Proyectos ambientales PRAES en EE</t>
  </si>
  <si>
    <t>Mnto, Adecuac, Ampl, y Const Plantas Físicas I.E (R.F FONPET</t>
  </si>
  <si>
    <t>Fortalecimiento del Servicio Educativo-Acueducto</t>
  </si>
  <si>
    <t>Fortalecimiento del Servicio Educativo-Telef e Inter.</t>
  </si>
  <si>
    <t>Fortalecimiento del Servicio Educativo-Energía</t>
  </si>
  <si>
    <t>Fortalecimiento del Servicio Educativo-Energía (R.F)</t>
  </si>
  <si>
    <t>Mnto, Adecuac, Ampliac, y Construc. Plantas Físicas I.E.</t>
  </si>
  <si>
    <t>Fortalec. de la Atención a la Primera Infancia Mpio Mzl</t>
  </si>
  <si>
    <t>Fortalec. de la Atención a la Primera Infancia Mpio Mzl (RF)</t>
  </si>
  <si>
    <t>Administración del Programa de Alimentaria Escolar I.E.</t>
  </si>
  <si>
    <t>Admón. del Programa de Alimentaria Escolar I.E (R.F. AE)</t>
  </si>
  <si>
    <t>Fortalecimiento del Servicio Educativo en el Mpio-Gratuidad</t>
  </si>
  <si>
    <t>Contratación de Vigilancia</t>
  </si>
  <si>
    <t>Contratación de Aseo y Cafetería</t>
  </si>
  <si>
    <t>Arrendamiento Plantas Físicas</t>
  </si>
  <si>
    <t>Fortalecimiento del Servicio Educativo</t>
  </si>
  <si>
    <t>Fortalecimiento de los Procesos de la Sec. de Educación</t>
  </si>
  <si>
    <t>Incentivo Índice Sintético de Calidad</t>
  </si>
  <si>
    <t>Fortal. de espacios para promoción y garantia derechos Niñez</t>
  </si>
  <si>
    <t>Fortalecimiento de los Procesos de Ciudadania Juvenil</t>
  </si>
  <si>
    <t>Asistencia Integral a Personas Mayores</t>
  </si>
  <si>
    <t>Implementación de Procesos Sociales con Familias</t>
  </si>
  <si>
    <t>Fortalecimiento a Estrategias de Superación de Pobreza</t>
  </si>
  <si>
    <t>Servicio Funerario para Población Vulnerable</t>
  </si>
  <si>
    <t>Difusión, protección y promoción de la diversidad Cultural</t>
  </si>
  <si>
    <t>Archivo Historico</t>
  </si>
  <si>
    <t>Fortalecimiento de la Red de Bibliotecas</t>
  </si>
  <si>
    <t>Servicio de Arte y Cultura para todos</t>
  </si>
  <si>
    <t>Fortalecimiento del Proyecto Casas de las cultura</t>
  </si>
  <si>
    <t>Servicio y Administracion Banda Municipal</t>
  </si>
  <si>
    <t>Apoyo Emprendedores Culturales</t>
  </si>
  <si>
    <t>Apoyo iniciativas culturales de interes publico</t>
  </si>
  <si>
    <t>Formacion de Artesanos y Unidades Empresariales</t>
  </si>
  <si>
    <t>Fortalecimiento a Procesos de Acceso a TIC´s</t>
  </si>
  <si>
    <t>Fortalecimiento de Procesos Sociales en CISCOS</t>
  </si>
  <si>
    <t>Desarrollo de Proyectos presentados por JAL</t>
  </si>
  <si>
    <t>Fortalecimiento, Liderazgo y Participación Comunitaria</t>
  </si>
  <si>
    <t>Manten. Adecuac. y dotacion sedes inst. sociales y comunit.</t>
  </si>
  <si>
    <t>Fortalecimiento de Centros Vida</t>
  </si>
  <si>
    <t>Fortalecimiento y Dotación Infraestructura Cultural (EPAE)</t>
  </si>
  <si>
    <t>Formulacion Archivo Historico de Manizales</t>
  </si>
  <si>
    <t>Capacid. de Respuesta y de Recuper. de Emerg. o Desastres</t>
  </si>
  <si>
    <t>Conoc, Comunic, Particip. Ciudadana y Educación Gest. Riesg.</t>
  </si>
  <si>
    <t>Gobernab, trabajo Interinst. y gestión financiera del Riesgo</t>
  </si>
  <si>
    <t>Integ. Instrum. de Planif. para Mitigación de Riesgos Desast</t>
  </si>
  <si>
    <t>Capacid. de Respuesta y de Recuper. de Emerg. Desastres (SB)</t>
  </si>
  <si>
    <t>Protección y conservación del paisaje cultural cafetero</t>
  </si>
  <si>
    <t>Proyectar la Ciudad a través del producto Turístico.</t>
  </si>
  <si>
    <t>Fortalecimiento a la Productividad y Competitividad</t>
  </si>
  <si>
    <t>Desarrollo de Manizales en el contexto Internacional</t>
  </si>
  <si>
    <t>Manizales como Ecosistema de ciencia, tecnología e innovació</t>
  </si>
  <si>
    <t>Fortalec. del Deporte, La Recreación y la Educación Física</t>
  </si>
  <si>
    <t>Fortalec. del Deporte, La Recreación y la Educación Fis.(IT)</t>
  </si>
  <si>
    <t>Fortalecimiento Aseguramiento PPV Manizales-G.S (ADRES)</t>
  </si>
  <si>
    <t>Fortalecimiento Aseguramiento PPV Manizales-G.S (Coljuegos)</t>
  </si>
  <si>
    <t>Fortalecimiento Aseguramiento PPV Manizales-G.S(ADRES PPNA)</t>
  </si>
  <si>
    <t>Fortalecimiento Aseguramiento PPV Manizales-G.S (Emsa)SSF</t>
  </si>
  <si>
    <t>Fortalecimiento Aseguramiento PPV Manizales-G.S (ADRES IVC)</t>
  </si>
  <si>
    <t>Fortalecimiento Aseguramiento PPV Manizales-G.S (R.C)</t>
  </si>
  <si>
    <t>Fortalecimiento Aseguramiento PPV Manizales-G.S (R.F)</t>
  </si>
  <si>
    <t>Fortalecimiento Aseguramiento PPV Manizales-G.S (SGP)</t>
  </si>
  <si>
    <t>Fortalecimiento Aseguramiento PPV Manizales-G.S (SGP U.D)</t>
  </si>
  <si>
    <t>Fortalecimiento Aseguramiento PPV Manizales-G.S (EMSA)</t>
  </si>
  <si>
    <t>Autoridad Sanitaria-G.S Sistema de Información</t>
  </si>
  <si>
    <t>Autoridad Sanitaria-G.S Vigilancia Epidemiológica</t>
  </si>
  <si>
    <t>Autoridad Sanitaria-G.S Estrategia APS</t>
  </si>
  <si>
    <t>Autoridad Sanitaria-Promoción Estrategia APS</t>
  </si>
  <si>
    <t>Enfermedad Crónica no transmisible-G.S Salud Oral</t>
  </si>
  <si>
    <t>Enfermedades Transmisibles-G.S Inmunoprevenibles</t>
  </si>
  <si>
    <t>Seguridad Alimentaria y Nutricional-G.R Nutrición</t>
  </si>
  <si>
    <t>Salud Ambiental en Manizales-G.R Rabia</t>
  </si>
  <si>
    <t>Salud Ambiental en Manizales-Promoción Hábitat Saludable</t>
  </si>
  <si>
    <t>Autoridad Sanitaria-G.R Vigilancia Epidemiológica</t>
  </si>
  <si>
    <t>Autoridad Sanitaria-G.S Participación Social en Salud</t>
  </si>
  <si>
    <t>Autoridad Sanitaria-G.R Estrategia APS</t>
  </si>
  <si>
    <t>Enfermedad Crónica no transmisible-G.S R.C.V</t>
  </si>
  <si>
    <t>Enfermedad Crónica no transmisible-G.S S Visual y Auditiva</t>
  </si>
  <si>
    <t>Enfermedad Crónica no transmisible-G.S Salud Oral R.F</t>
  </si>
  <si>
    <t>Convivencia Social y Salud Mental-G.R Salud Mental</t>
  </si>
  <si>
    <t>Convivencia Social y Salud Mental-G.S Salud Mental</t>
  </si>
  <si>
    <t>Enfermedades Transmisibles-G.S Transmisibles</t>
  </si>
  <si>
    <t>Seguridad Alimentaria y Nutrición-G.S Nutrición</t>
  </si>
  <si>
    <t>Seguridad Alimentaria y Nutricional-G.S Inocuidad Alimentos</t>
  </si>
  <si>
    <t>Derechos Sexuales y Reproductivos-Promoción S.Sexual Reprod</t>
  </si>
  <si>
    <t>Derechos Sexuales y Reproductivos-G.R S.Sexual Reprod</t>
  </si>
  <si>
    <t>Derechos Sexuales y Reproductivos-G.S S.Sexual Reprod</t>
  </si>
  <si>
    <t>Salud y Ámbito Laboral-Promoción Informales</t>
  </si>
  <si>
    <t>Salud Ambiental en Manizales-G.S Rabia</t>
  </si>
  <si>
    <t>Poblaciones Vulnerables-G.S Envejecimiento y Vejez</t>
  </si>
  <si>
    <t>Poblaciones Vulnerables-G.R Envejecimiento y Vejez</t>
  </si>
  <si>
    <t>Poblaciones Vulnerables-Promoción Envejecim. y Veje</t>
  </si>
  <si>
    <t>Poblaciones Vulnerables-G.S Salud Infantil</t>
  </si>
  <si>
    <t>Fortalecimiento Aseguramiento PPV Manizales-G.S</t>
  </si>
  <si>
    <t>Fortalecimiento Aseguramiento PPV Manizales-G.S (SGP Patro)</t>
  </si>
  <si>
    <t>Autoridad Sanitaria-G.S Sistema Obligatorio Garantía Calidad</t>
  </si>
  <si>
    <t>Autoridad Sanitaria-G.S Sostenibilidad oferta de servicios</t>
  </si>
  <si>
    <t>Salud y Ámbito Laboral-G.S Formales</t>
  </si>
  <si>
    <t>Poblaciones Vulnerables-G.R Discapacidad (Z.A)</t>
  </si>
  <si>
    <t>Poblaciones Vulnerables-G.S Discapacidad (Z.A)</t>
  </si>
  <si>
    <t>N/A</t>
  </si>
  <si>
    <t>22D</t>
  </si>
  <si>
    <t>22N</t>
  </si>
  <si>
    <t>LLAVE
PRIMARIA</t>
  </si>
  <si>
    <t>3.3.1</t>
  </si>
  <si>
    <t>Control y Regulación del Transito (AC)</t>
  </si>
  <si>
    <t>Control y Regulación del Transito Mpio Mzl (ZA)</t>
  </si>
  <si>
    <t>Implem del Sistema Estratégico de Transporte Pub. (ZA)</t>
  </si>
  <si>
    <t>Implemen Sistema Estratégico de Transporte Público (ZA)</t>
  </si>
  <si>
    <t>Trata de Personas</t>
  </si>
  <si>
    <t>Fortalecimiento del Macroproyecto San José</t>
  </si>
  <si>
    <t>VALIDACION</t>
  </si>
  <si>
    <t>DESCRIP060</t>
  </si>
  <si>
    <t>VALOR</t>
  </si>
  <si>
    <t>,</t>
  </si>
  <si>
    <t>Bonificación Pedagógica Dcto 2354_Docentes</t>
  </si>
  <si>
    <t>Restaur. Conocim. y Educac para el Dllo Ambiental (1% ICLD)</t>
  </si>
  <si>
    <t>Restaur. Conocim. y Educac. para el Dllo Ambiental (CA)</t>
  </si>
  <si>
    <t>Desarrollo e Integración regional</t>
  </si>
  <si>
    <t>Formación ciudadana bajo perspectiva del tránsito</t>
  </si>
  <si>
    <t>Implem del Sistema Estratégico de Transporte Pub. (R.F. ZA)</t>
  </si>
  <si>
    <t>Apoyo, seguridad y Convivencia Ciudad. (5% OP)</t>
  </si>
  <si>
    <t>Compra de predios Colegio San José</t>
  </si>
  <si>
    <t>Fondo de Solidaridad y Redistribución de Ingresos-Alcantaril</t>
  </si>
  <si>
    <t>V.F.(Acdo 1016/18) Mejor. de Cobertura de Servicios Bas. PTA</t>
  </si>
  <si>
    <t>Apoyo, Inclusión Población con Capac. Educativas Diversas</t>
  </si>
  <si>
    <t>V.F.(1006/18) Admón. Programa de Alimentaria Escolar I.E.</t>
  </si>
  <si>
    <t>V.F.(1006/18) Admón. Programa de Alim. Escolar I.E. (MEN-PAE</t>
  </si>
  <si>
    <t>Renovación Tecnológica de la Información y la Comuni. en I.E</t>
  </si>
  <si>
    <t>Renovación Tecnológica de la Información y la Comunic.en I.E</t>
  </si>
  <si>
    <t>Bonificación Pedagógica Dcto 2354_Directivos Docentes</t>
  </si>
  <si>
    <t>Admón del Programa de Alimentaria Escolar I.E</t>
  </si>
  <si>
    <t>V.F.(1006/18) Admón del Programa de Alimentaria Escolar I.E.</t>
  </si>
  <si>
    <t>Contración Prestación Servicios Educativos Comun Relig.</t>
  </si>
  <si>
    <t>Desarrollo Actividades Lúdico Recreativas con Adultos Mayore</t>
  </si>
  <si>
    <t>Implementación Procesos Social y Laboral Personas Discapacid</t>
  </si>
  <si>
    <t>Implem. Procesos Social y Laboral a personas con Disc. (R.F.)</t>
  </si>
  <si>
    <t>Implem. Procesos Social y Laboral a personas con Discapacida</t>
  </si>
  <si>
    <t>Conoc, Comunic,Particip. Ciudadana y Educación Gest. Riesg (FP)</t>
  </si>
  <si>
    <t>Integ. Instrum. de Planif. para Mitigación de Riesgos Desast (FP)</t>
  </si>
  <si>
    <t>Construcc, adecuación, Mnto y Admón. Escenarios Deportivos</t>
  </si>
  <si>
    <t>Const, Adecuación Mnto y Admón. de Escenarios Deportivos</t>
  </si>
  <si>
    <t>SGP-Proposito General-Deporte</t>
  </si>
  <si>
    <t>R.F. Zonas Naranjas Deportes</t>
  </si>
  <si>
    <t>Enfermedad Crónica no transmisible</t>
  </si>
  <si>
    <t>Convivencia Social y Salud Mental</t>
  </si>
  <si>
    <t>Enfermedades Transmisibles</t>
  </si>
  <si>
    <t>Derechos Sexuales y Reproductivos</t>
  </si>
  <si>
    <t>Salud Publica Emergencias y Desastres</t>
  </si>
  <si>
    <t>Poblaciones Vulnerables</t>
  </si>
  <si>
    <t>Fortalecimiento Aseguramiento PPV Maniz-G.S (Premios Caduc)</t>
  </si>
  <si>
    <t>Fortalecimiento Aseguramiento PPV Manizales-G.S (P.N.R)</t>
  </si>
  <si>
    <t>Enfermedad Crónica no transmisible-G.S Cancer</t>
  </si>
  <si>
    <t>Convivencia Social y Salud Mental-G.S Salud Mental - Violencia</t>
  </si>
  <si>
    <t>Poblaciones Vulnerables-G.R Discapacidad (Z.A R.F)</t>
  </si>
  <si>
    <t>111111</t>
  </si>
  <si>
    <t>SECRETARIA DE EDUCACION</t>
  </si>
  <si>
    <t>Por Dimensiones</t>
  </si>
  <si>
    <t>Dif Vrs Recursos</t>
  </si>
  <si>
    <t>Dif Vrs Dimensiones</t>
  </si>
  <si>
    <t>Formulación Plan Especial de Manejo y Protección</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</si>
</sst>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quot;$&quot;\ * #,##0_);_(&quot;$&quot;\ * \(#,##0\);_(&quot;$&quot;\ * &quot;-&quot;??_);_(@_)"/>
    <numFmt numFmtId="166" formatCode="_ [$€-2]\ * #,##0.00_ ;_ [$€-2]\ * \-#,##0.00_ ;_ [$€-2]\ * &quot;-&quot;??_ "/>
    <numFmt numFmtId="167" formatCode="#,##0."/>
    <numFmt numFmtId="168" formatCode="_ * #,##0.00_ ;_ * \-#,##0.00_ ;_ * &quot;-&quot;??_ ;_ @_ "/>
  </numFmts>
  <fonts count="80">
    <font>
      <sz val="11"/>
      <color theme="1"/>
      <name val="Calibri"/>
      <family val="2"/>
    </font>
    <font>
      <sz val="11"/>
      <color indexed="8"/>
      <name val="Calibri"/>
      <family val="2"/>
    </font>
    <font>
      <b/>
      <sz val="12"/>
      <name val="Arial Narrow"/>
      <family val="2"/>
    </font>
    <font>
      <b/>
      <sz val="1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Arial"/>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1"/>
      <color indexed="9"/>
      <name val="Arial"/>
      <family val="2"/>
    </font>
    <font>
      <sz val="12"/>
      <color indexed="8"/>
      <name val="Arial Narrow"/>
      <family val="2"/>
    </font>
    <font>
      <b/>
      <sz val="12"/>
      <color indexed="8"/>
      <name val="Arial Narrow"/>
      <family val="2"/>
    </font>
    <font>
      <sz val="18"/>
      <color indexed="8"/>
      <name val="Arial Narrow"/>
      <family val="2"/>
    </font>
    <font>
      <b/>
      <sz val="20"/>
      <color indexed="8"/>
      <name val="Arial Narrow"/>
      <family val="2"/>
    </font>
    <font>
      <sz val="11"/>
      <color indexed="8"/>
      <name val="Arial Narrow"/>
      <family val="2"/>
    </font>
    <font>
      <sz val="10"/>
      <color indexed="8"/>
      <name val="Arial Narrow"/>
      <family val="2"/>
    </font>
    <font>
      <b/>
      <sz val="18"/>
      <color indexed="8"/>
      <name val="Arial Narrow"/>
      <family val="2"/>
    </font>
    <font>
      <b/>
      <sz val="14"/>
      <color indexed="9"/>
      <name val="Arial Narrow"/>
      <family val="2"/>
    </font>
    <font>
      <sz val="11"/>
      <name val="Calibri"/>
      <family val="2"/>
    </font>
    <font>
      <b/>
      <sz val="11"/>
      <name val="Calibri"/>
      <family val="2"/>
    </font>
    <font>
      <sz val="12"/>
      <color indexed="10"/>
      <name val="Arial Narrow"/>
      <family val="2"/>
    </font>
    <font>
      <b/>
      <sz val="12"/>
      <color indexed="10"/>
      <name val="Arial Narrow"/>
      <family val="2"/>
    </font>
    <font>
      <sz val="18"/>
      <color indexed="10"/>
      <name val="Arial Narrow"/>
      <family val="2"/>
    </font>
    <font>
      <b/>
      <sz val="20"/>
      <color indexed="10"/>
      <name val="Arial Narrow"/>
      <family val="2"/>
    </font>
    <font>
      <b/>
      <sz val="22"/>
      <color indexed="8"/>
      <name val="Arial Narrow"/>
      <family val="2"/>
    </font>
    <font>
      <sz val="14"/>
      <color indexed="8"/>
      <name val="Arial Narrow"/>
      <family val="2"/>
    </font>
    <font>
      <b/>
      <sz val="14"/>
      <color indexed="8"/>
      <name val="Arial Narrow"/>
      <family val="2"/>
    </font>
    <font>
      <sz val="22"/>
      <color indexed="10"/>
      <name val="Arial Narrow"/>
      <family val="2"/>
    </font>
    <font>
      <sz val="18"/>
      <color indexed="56"/>
      <name val="Cambria"/>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FFFF"/>
      <name val="Arial"/>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Narrow"/>
      <family val="2"/>
    </font>
    <font>
      <b/>
      <sz val="12"/>
      <color theme="1"/>
      <name val="Arial Narrow"/>
      <family val="2"/>
    </font>
    <font>
      <sz val="12"/>
      <color rgb="FF000000"/>
      <name val="Arial Narrow"/>
      <family val="2"/>
    </font>
    <font>
      <sz val="18"/>
      <color theme="1"/>
      <name val="Arial Narrow"/>
      <family val="2"/>
    </font>
    <font>
      <b/>
      <sz val="20"/>
      <color theme="1"/>
      <name val="Arial Narrow"/>
      <family val="2"/>
    </font>
    <font>
      <sz val="11"/>
      <color theme="1"/>
      <name val="Arial Narrow"/>
      <family val="2"/>
    </font>
    <font>
      <sz val="10"/>
      <color theme="1"/>
      <name val="Arial Narrow"/>
      <family val="2"/>
    </font>
    <font>
      <b/>
      <sz val="18"/>
      <color theme="1"/>
      <name val="Arial Narrow"/>
      <family val="2"/>
    </font>
    <font>
      <b/>
      <sz val="14"/>
      <color theme="0"/>
      <name val="Arial Narrow"/>
      <family val="2"/>
    </font>
    <font>
      <sz val="12"/>
      <color rgb="FFFF0000"/>
      <name val="Arial Narrow"/>
      <family val="2"/>
    </font>
    <font>
      <b/>
      <sz val="12"/>
      <color rgb="FFFF0000"/>
      <name val="Arial Narrow"/>
      <family val="2"/>
    </font>
    <font>
      <sz val="18"/>
      <color rgb="FFFF0000"/>
      <name val="Arial Narrow"/>
      <family val="2"/>
    </font>
    <font>
      <b/>
      <sz val="20"/>
      <color rgb="FFFF0000"/>
      <name val="Arial Narrow"/>
      <family val="2"/>
    </font>
    <font>
      <b/>
      <sz val="22"/>
      <color theme="1"/>
      <name val="Arial Narrow"/>
      <family val="2"/>
    </font>
    <font>
      <sz val="14"/>
      <color theme="1"/>
      <name val="Arial Narrow"/>
      <family val="2"/>
    </font>
    <font>
      <b/>
      <sz val="14"/>
      <color theme="1"/>
      <name val="Arial Narrow"/>
      <family val="2"/>
    </font>
    <font>
      <sz val="22"/>
      <color rgb="FFFF0000"/>
      <name val="Arial Narrow"/>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6600"/>
        <bgColor indexed="64"/>
      </patternFill>
    </fill>
    <fill>
      <patternFill patternType="solid">
        <fgColor rgb="FF00B050"/>
        <bgColor indexed="64"/>
      </patternFill>
    </fill>
    <fill>
      <patternFill patternType="solid">
        <fgColor rgb="FFFFC000"/>
        <bgColor indexed="64"/>
      </patternFill>
    </fill>
    <fill>
      <patternFill patternType="solid">
        <fgColor rgb="FF0070C0"/>
        <bgColor indexed="64"/>
      </patternFill>
    </fill>
    <fill>
      <patternFill patternType="solid">
        <fgColor rgb="FFF907C5"/>
        <bgColor indexed="64"/>
      </patternFill>
    </fill>
    <fill>
      <patternFill patternType="solid">
        <fgColor rgb="FFFFFF00"/>
        <bgColor indexed="64"/>
      </patternFill>
    </fill>
    <fill>
      <patternFill patternType="solid">
        <fgColor rgb="FFFF33CC"/>
        <bgColor indexed="64"/>
      </patternFill>
    </fill>
    <fill>
      <patternFill patternType="solid">
        <fgColor rgb="FF99FF99"/>
        <bgColor indexed="64"/>
      </patternFill>
    </fill>
    <fill>
      <patternFill patternType="solid">
        <fgColor rgb="FFC00000"/>
        <bgColor indexed="64"/>
      </patternFill>
    </fill>
    <fill>
      <patternFill patternType="solid">
        <fgColor rgb="FF92D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thin"/>
      <right style="thin"/>
      <top/>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top style="thin"/>
      <bottom style="thin"/>
    </border>
  </borders>
  <cellStyleXfs count="1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5" fillId="25" borderId="0" applyNumberFormat="0" applyBorder="0" applyAlignment="0" applyProtection="0"/>
    <xf numFmtId="0" fontId="0" fillId="26" borderId="0" applyNumberFormat="0" applyBorder="0" applyAlignment="0" applyProtection="0"/>
    <xf numFmtId="0" fontId="5" fillId="17" borderId="0" applyNumberFormat="0" applyBorder="0" applyAlignment="0" applyProtection="0"/>
    <xf numFmtId="0" fontId="0" fillId="27" borderId="0" applyNumberFormat="0" applyBorder="0" applyAlignment="0" applyProtection="0"/>
    <xf numFmtId="0" fontId="5" fillId="19" borderId="0" applyNumberFormat="0" applyBorder="0" applyAlignment="0" applyProtection="0"/>
    <xf numFmtId="0" fontId="0" fillId="28" borderId="0" applyNumberFormat="0" applyBorder="0" applyAlignment="0" applyProtection="0"/>
    <xf numFmtId="0" fontId="5" fillId="29" borderId="0" applyNumberFormat="0" applyBorder="0" applyAlignment="0" applyProtection="0"/>
    <xf numFmtId="0" fontId="0" fillId="30" borderId="0" applyNumberFormat="0" applyBorder="0" applyAlignment="0" applyProtection="0"/>
    <xf numFmtId="0" fontId="5" fillId="31" borderId="0" applyNumberFormat="0" applyBorder="0" applyAlignment="0" applyProtection="0"/>
    <xf numFmtId="0" fontId="0" fillId="32" borderId="0" applyNumberFormat="0" applyBorder="0" applyAlignment="0" applyProtection="0"/>
    <xf numFmtId="0" fontId="5" fillId="33" borderId="0" applyNumberFormat="0" applyBorder="0" applyAlignment="0" applyProtection="0"/>
    <xf numFmtId="0" fontId="6" fillId="7" borderId="0" applyNumberFormat="0" applyBorder="0" applyAlignment="0" applyProtection="0"/>
    <xf numFmtId="0" fontId="46" fillId="34" borderId="0" applyNumberFormat="0" applyBorder="0" applyAlignment="0" applyProtection="0"/>
    <xf numFmtId="0" fontId="47" fillId="35" borderId="1" applyNumberFormat="0" applyAlignment="0" applyProtection="0"/>
    <xf numFmtId="0" fontId="7" fillId="36" borderId="2" applyNumberFormat="0" applyAlignment="0" applyProtection="0"/>
    <xf numFmtId="0" fontId="48" fillId="37" borderId="3" applyNumberFormat="0" applyAlignment="0" applyProtection="0"/>
    <xf numFmtId="0" fontId="8" fillId="38" borderId="4" applyNumberFormat="0" applyAlignment="0" applyProtection="0"/>
    <xf numFmtId="0" fontId="49" fillId="0" borderId="5" applyNumberFormat="0" applyFill="0" applyAlignment="0" applyProtection="0"/>
    <xf numFmtId="0" fontId="9" fillId="0" borderId="6" applyNumberFormat="0" applyFill="0" applyAlignment="0" applyProtection="0"/>
    <xf numFmtId="0" fontId="50" fillId="0" borderId="7" applyNumberFormat="0" applyFill="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39" borderId="0" applyNumberFormat="0" applyBorder="0" applyAlignment="0" applyProtection="0"/>
    <xf numFmtId="0" fontId="5" fillId="40" borderId="0" applyNumberFormat="0" applyBorder="0" applyAlignment="0" applyProtection="0"/>
    <xf numFmtId="0" fontId="52" fillId="41" borderId="0" applyNumberFormat="0" applyBorder="0" applyAlignment="0" applyProtection="0"/>
    <xf numFmtId="0" fontId="5" fillId="42" borderId="0" applyNumberFormat="0" applyBorder="0" applyAlignment="0" applyProtection="0"/>
    <xf numFmtId="0" fontId="52" fillId="43" borderId="0" applyNumberFormat="0" applyBorder="0" applyAlignment="0" applyProtection="0"/>
    <xf numFmtId="0" fontId="5" fillId="44" borderId="0" applyNumberFormat="0" applyBorder="0" applyAlignment="0" applyProtection="0"/>
    <xf numFmtId="0" fontId="52" fillId="45" borderId="0" applyNumberFormat="0" applyBorder="0" applyAlignment="0" applyProtection="0"/>
    <xf numFmtId="0" fontId="5" fillId="29" borderId="0" applyNumberFormat="0" applyBorder="0" applyAlignment="0" applyProtection="0"/>
    <xf numFmtId="0" fontId="52" fillId="46" borderId="0" applyNumberFormat="0" applyBorder="0" applyAlignment="0" applyProtection="0"/>
    <xf numFmtId="0" fontId="5" fillId="31" borderId="0" applyNumberFormat="0" applyBorder="0" applyAlignment="0" applyProtection="0"/>
    <xf numFmtId="0" fontId="52" fillId="47" borderId="0" applyNumberFormat="0" applyBorder="0" applyAlignment="0" applyProtection="0"/>
    <xf numFmtId="0" fontId="5" fillId="48" borderId="0" applyNumberFormat="0" applyBorder="0" applyAlignment="0" applyProtection="0"/>
    <xf numFmtId="0" fontId="53" fillId="49" borderId="1" applyNumberFormat="0" applyAlignment="0" applyProtection="0"/>
    <xf numFmtId="0" fontId="11" fillId="13" borderId="2"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7" fontId="13" fillId="0" borderId="0">
      <alignment/>
      <protection locked="0"/>
    </xf>
    <xf numFmtId="167" fontId="13" fillId="0" borderId="0">
      <alignment/>
      <protection locked="0"/>
    </xf>
    <xf numFmtId="167" fontId="13" fillId="0" borderId="0">
      <alignment/>
      <protection locked="0"/>
    </xf>
    <xf numFmtId="167" fontId="14" fillId="0" borderId="0">
      <alignment/>
      <protection locked="0"/>
    </xf>
    <xf numFmtId="167" fontId="15" fillId="0" borderId="0">
      <alignment/>
      <protection locked="0"/>
    </xf>
    <xf numFmtId="167" fontId="14" fillId="0" borderId="0">
      <alignment/>
      <protection locked="0"/>
    </xf>
    <xf numFmtId="167" fontId="15" fillId="0" borderId="0">
      <alignment/>
      <protection locked="0"/>
    </xf>
    <xf numFmtId="0" fontId="54" fillId="50"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12"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55" fillId="51" borderId="0" applyNumberFormat="0" applyBorder="0" applyAlignment="0" applyProtection="0"/>
    <xf numFmtId="0" fontId="17" fillId="52" borderId="0" applyNumberFormat="0" applyBorder="0" applyAlignment="0" applyProtection="0"/>
    <xf numFmtId="0" fontId="12" fillId="0" borderId="0">
      <alignment/>
      <protection/>
    </xf>
    <xf numFmtId="0" fontId="12" fillId="0" borderId="0">
      <alignment/>
      <protection/>
    </xf>
    <xf numFmtId="166" fontId="1" fillId="0" borderId="0">
      <alignment/>
      <protection/>
    </xf>
    <xf numFmtId="0" fontId="12" fillId="0" borderId="0">
      <alignment/>
      <protection/>
    </xf>
    <xf numFmtId="0" fontId="12" fillId="0" borderId="0">
      <alignment/>
      <protection/>
    </xf>
    <xf numFmtId="166" fontId="1" fillId="0" borderId="0">
      <alignment/>
      <protection/>
    </xf>
    <xf numFmtId="0" fontId="12" fillId="0" borderId="0">
      <alignment/>
      <protection/>
    </xf>
    <xf numFmtId="166" fontId="1" fillId="0" borderId="0">
      <alignment/>
      <protection/>
    </xf>
    <xf numFmtId="0" fontId="12" fillId="0" borderId="0">
      <alignment/>
      <protection/>
    </xf>
    <xf numFmtId="0" fontId="12" fillId="0" borderId="0">
      <alignment/>
      <protection/>
    </xf>
    <xf numFmtId="166" fontId="1" fillId="0" borderId="0">
      <alignment/>
      <protection/>
    </xf>
    <xf numFmtId="166" fontId="1" fillId="0" borderId="0">
      <alignment/>
      <protection/>
    </xf>
    <xf numFmtId="0" fontId="12" fillId="0" borderId="0">
      <alignment/>
      <protection/>
    </xf>
    <xf numFmtId="0" fontId="12" fillId="0" borderId="0">
      <alignment/>
      <protection/>
    </xf>
    <xf numFmtId="0" fontId="12" fillId="0" borderId="0">
      <alignment/>
      <protection/>
    </xf>
    <xf numFmtId="166" fontId="1" fillId="0" borderId="0">
      <alignment/>
      <protection/>
    </xf>
    <xf numFmtId="166" fontId="1" fillId="0" borderId="0">
      <alignment/>
      <protection/>
    </xf>
    <xf numFmtId="166" fontId="1" fillId="0" borderId="0">
      <alignment/>
      <protection/>
    </xf>
    <xf numFmtId="0" fontId="12" fillId="0" borderId="0">
      <alignment/>
      <protection/>
    </xf>
    <xf numFmtId="0" fontId="0" fillId="0" borderId="0">
      <alignment/>
      <protection/>
    </xf>
    <xf numFmtId="166" fontId="1" fillId="0" borderId="0">
      <alignment/>
      <protection/>
    </xf>
    <xf numFmtId="166" fontId="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53" borderId="8" applyNumberFormat="0" applyFont="0" applyAlignment="0" applyProtection="0"/>
    <xf numFmtId="0" fontId="12" fillId="54" borderId="9" applyNumberFormat="0" applyFont="0" applyAlignment="0" applyProtection="0"/>
    <xf numFmtId="0" fontId="12" fillId="54" borderId="9" applyNumberFormat="0" applyFont="0" applyAlignment="0" applyProtection="0"/>
    <xf numFmtId="9" fontId="0" fillId="0" borderId="0" applyFont="0" applyFill="0" applyBorder="0" applyAlignment="0" applyProtection="0"/>
    <xf numFmtId="0" fontId="56" fillId="35" borderId="10" applyNumberFormat="0" applyAlignment="0" applyProtection="0"/>
    <xf numFmtId="0" fontId="18" fillId="36" borderId="11" applyNumberFormat="0" applyAlignment="0" applyProtection="0"/>
    <xf numFmtId="0" fontId="57" fillId="55" borderId="0">
      <alignment/>
      <protection/>
    </xf>
    <xf numFmtId="0" fontId="58"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20" fillId="0" borderId="0" applyNumberFormat="0" applyFill="0" applyBorder="0" applyAlignment="0" applyProtection="0"/>
    <xf numFmtId="0" fontId="60" fillId="0" borderId="0" applyNumberFormat="0" applyFill="0" applyBorder="0" applyAlignment="0" applyProtection="0"/>
    <xf numFmtId="0" fontId="21" fillId="0" borderId="12" applyNumberFormat="0" applyFill="0" applyAlignment="0" applyProtection="0"/>
    <xf numFmtId="0" fontId="61" fillId="0" borderId="13" applyNumberFormat="0" applyFill="0" applyAlignment="0" applyProtection="0"/>
    <xf numFmtId="0" fontId="22" fillId="0" borderId="14" applyNumberFormat="0" applyFill="0" applyAlignment="0" applyProtection="0"/>
    <xf numFmtId="0" fontId="51" fillId="0" borderId="15" applyNumberFormat="0" applyFill="0" applyAlignment="0" applyProtection="0"/>
    <xf numFmtId="0" fontId="10" fillId="0" borderId="16" applyNumberFormat="0" applyFill="0" applyAlignment="0" applyProtection="0"/>
    <xf numFmtId="0" fontId="23" fillId="0" borderId="0" applyNumberFormat="0" applyFill="0" applyBorder="0" applyAlignment="0" applyProtection="0"/>
    <xf numFmtId="0" fontId="62" fillId="0" borderId="17" applyNumberFormat="0" applyFill="0" applyAlignment="0" applyProtection="0"/>
    <xf numFmtId="0" fontId="24" fillId="0" borderId="18" applyNumberFormat="0" applyFill="0" applyAlignment="0" applyProtection="0"/>
  </cellStyleXfs>
  <cellXfs count="201">
    <xf numFmtId="0" fontId="0" fillId="0" borderId="0" xfId="0" applyFont="1" applyAlignment="1">
      <alignment/>
    </xf>
    <xf numFmtId="0" fontId="63" fillId="0" borderId="0" xfId="0" applyFont="1" applyAlignment="1">
      <alignment vertical="center"/>
    </xf>
    <xf numFmtId="0" fontId="64" fillId="2" borderId="19" xfId="0" applyFont="1" applyFill="1" applyBorder="1" applyAlignment="1">
      <alignment horizontal="center" vertical="center" wrapText="1"/>
    </xf>
    <xf numFmtId="1" fontId="64" fillId="2" borderId="19"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4" fillId="0" borderId="0" xfId="0" applyFont="1" applyAlignment="1">
      <alignment horizontal="center" vertical="center" wrapText="1"/>
    </xf>
    <xf numFmtId="0" fontId="64" fillId="56" borderId="20" xfId="0" applyFont="1" applyFill="1" applyBorder="1" applyAlignment="1">
      <alignment horizontal="center" vertical="center" wrapText="1"/>
    </xf>
    <xf numFmtId="0" fontId="65" fillId="0" borderId="20" xfId="0" applyFont="1" applyFill="1" applyBorder="1" applyAlignment="1">
      <alignment horizontal="justify" vertical="center" wrapText="1"/>
    </xf>
    <xf numFmtId="1" fontId="64" fillId="0" borderId="20" xfId="0" applyNumberFormat="1" applyFont="1" applyFill="1" applyBorder="1" applyAlignment="1">
      <alignment horizontal="center" vertical="center" wrapText="1"/>
    </xf>
    <xf numFmtId="0" fontId="63" fillId="0" borderId="20" xfId="0" applyFont="1" applyFill="1" applyBorder="1" applyAlignment="1">
      <alignment horizontal="justify" vertical="center" wrapText="1"/>
    </xf>
    <xf numFmtId="165" fontId="66" fillId="0" borderId="20" xfId="114" applyNumberFormat="1" applyFont="1" applyFill="1" applyBorder="1" applyAlignment="1">
      <alignment vertical="center"/>
    </xf>
    <xf numFmtId="165" fontId="66" fillId="0" borderId="21" xfId="114" applyNumberFormat="1" applyFont="1" applyFill="1" applyBorder="1" applyAlignment="1">
      <alignment vertical="center" wrapText="1"/>
    </xf>
    <xf numFmtId="165" fontId="67" fillId="0" borderId="20" xfId="114" applyNumberFormat="1" applyFont="1" applyFill="1" applyBorder="1" applyAlignment="1">
      <alignment horizontal="justify" vertical="center"/>
    </xf>
    <xf numFmtId="0" fontId="63" fillId="0" borderId="0" xfId="0" applyFont="1" applyFill="1" applyAlignment="1">
      <alignment horizontal="justify" vertical="center"/>
    </xf>
    <xf numFmtId="0" fontId="64" fillId="56" borderId="21" xfId="0" applyFont="1" applyFill="1" applyBorder="1" applyAlignment="1">
      <alignment horizontal="center" vertical="center" wrapText="1"/>
    </xf>
    <xf numFmtId="0" fontId="65" fillId="0" borderId="21" xfId="0" applyFont="1" applyFill="1" applyBorder="1" applyAlignment="1">
      <alignment horizontal="justify" vertical="center" wrapText="1"/>
    </xf>
    <xf numFmtId="0" fontId="68" fillId="0" borderId="0" xfId="0" applyFont="1" applyAlignment="1">
      <alignment vertical="center"/>
    </xf>
    <xf numFmtId="165" fontId="66" fillId="0" borderId="21" xfId="114" applyNumberFormat="1" applyFont="1" applyFill="1" applyBorder="1" applyAlignment="1">
      <alignment vertical="center"/>
    </xf>
    <xf numFmtId="165" fontId="67" fillId="0" borderId="21" xfId="114" applyNumberFormat="1" applyFont="1" applyFill="1" applyBorder="1" applyAlignment="1">
      <alignment horizontal="justify" vertical="center"/>
    </xf>
    <xf numFmtId="0" fontId="64" fillId="56" borderId="21" xfId="0" applyFont="1" applyFill="1" applyBorder="1" applyAlignment="1">
      <alignment horizontal="center" vertical="center"/>
    </xf>
    <xf numFmtId="1" fontId="64" fillId="0" borderId="21" xfId="0" applyNumberFormat="1" applyFont="1" applyFill="1" applyBorder="1" applyAlignment="1">
      <alignment horizontal="center" vertical="center"/>
    </xf>
    <xf numFmtId="0" fontId="63" fillId="0" borderId="21" xfId="0" applyFont="1" applyFill="1" applyBorder="1" applyAlignment="1">
      <alignment horizontal="justify" vertical="center" wrapText="1"/>
    </xf>
    <xf numFmtId="1" fontId="64" fillId="0" borderId="21" xfId="0" applyNumberFormat="1" applyFont="1" applyFill="1" applyBorder="1" applyAlignment="1">
      <alignment horizontal="center" vertical="center" wrapText="1"/>
    </xf>
    <xf numFmtId="0" fontId="64" fillId="57" borderId="21" xfId="0" applyFont="1" applyFill="1" applyBorder="1" applyAlignment="1">
      <alignment horizontal="center" vertical="center" wrapText="1"/>
    </xf>
    <xf numFmtId="0" fontId="64" fillId="58" borderId="21" xfId="0" applyFont="1" applyFill="1" applyBorder="1" applyAlignment="1">
      <alignment horizontal="center" vertical="center" wrapText="1"/>
    </xf>
    <xf numFmtId="0" fontId="65" fillId="0" borderId="21" xfId="0" applyFont="1" applyBorder="1" applyAlignment="1">
      <alignment horizontal="justify" vertical="center" wrapText="1"/>
    </xf>
    <xf numFmtId="0" fontId="64" fillId="59" borderId="21" xfId="0" applyFont="1" applyFill="1" applyBorder="1" applyAlignment="1">
      <alignment horizontal="center" vertical="center" wrapText="1"/>
    </xf>
    <xf numFmtId="0" fontId="4" fillId="0" borderId="21" xfId="0" applyFont="1" applyFill="1" applyBorder="1" applyAlignment="1" applyProtection="1" quotePrefix="1">
      <alignment horizontal="justify" vertical="center" wrapText="1"/>
      <protection locked="0"/>
    </xf>
    <xf numFmtId="0" fontId="4" fillId="0" borderId="21" xfId="0" applyFont="1" applyFill="1" applyBorder="1" applyAlignment="1" applyProtection="1">
      <alignment horizontal="justify" vertical="center" wrapText="1"/>
      <protection locked="0"/>
    </xf>
    <xf numFmtId="0" fontId="64" fillId="60" borderId="21" xfId="0"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0" fontId="2" fillId="58" borderId="21" xfId="0" applyFont="1" applyFill="1" applyBorder="1" applyAlignment="1">
      <alignment horizontal="center" vertical="center" wrapText="1"/>
    </xf>
    <xf numFmtId="0" fontId="4" fillId="0" borderId="21" xfId="0" applyFont="1" applyFill="1" applyBorder="1" applyAlignment="1">
      <alignment horizontal="justify" vertical="center" wrapText="1"/>
    </xf>
    <xf numFmtId="0" fontId="65" fillId="0" borderId="21" xfId="0" applyFont="1" applyBorder="1" applyAlignment="1">
      <alignment wrapText="1"/>
    </xf>
    <xf numFmtId="0" fontId="4" fillId="0" borderId="0" xfId="0" applyFont="1" applyFill="1" applyAlignment="1">
      <alignment horizontal="justify" vertical="center"/>
    </xf>
    <xf numFmtId="0" fontId="65" fillId="0" borderId="21" xfId="0" applyFont="1" applyBorder="1" applyAlignment="1">
      <alignment vertical="center" wrapText="1"/>
    </xf>
    <xf numFmtId="0" fontId="68" fillId="0" borderId="0" xfId="0" applyFont="1" applyAlignment="1">
      <alignment vertical="center" wrapText="1"/>
    </xf>
    <xf numFmtId="0" fontId="63" fillId="0" borderId="0" xfId="0" applyFont="1" applyAlignment="1">
      <alignment vertical="center" wrapText="1"/>
    </xf>
    <xf numFmtId="1" fontId="64" fillId="0" borderId="0" xfId="0" applyNumberFormat="1" applyFont="1" applyAlignment="1">
      <alignment horizontal="center" vertical="center" wrapText="1"/>
    </xf>
    <xf numFmtId="0" fontId="66" fillId="0" borderId="0" xfId="0" applyFont="1" applyAlignment="1">
      <alignment vertical="center" wrapText="1"/>
    </xf>
    <xf numFmtId="165" fontId="63" fillId="0" borderId="0" xfId="0" applyNumberFormat="1" applyFont="1" applyAlignment="1">
      <alignment vertical="center" wrapText="1"/>
    </xf>
    <xf numFmtId="0" fontId="63" fillId="0" borderId="21" xfId="0" applyFont="1" applyBorder="1" applyAlignment="1">
      <alignment vertical="center" wrapText="1"/>
    </xf>
    <xf numFmtId="165" fontId="69" fillId="0" borderId="0" xfId="0" applyNumberFormat="1" applyFont="1" applyAlignment="1">
      <alignment vertical="center" wrapText="1"/>
    </xf>
    <xf numFmtId="165" fontId="63" fillId="0" borderId="0" xfId="114" applyNumberFormat="1" applyFont="1" applyAlignment="1">
      <alignment vertical="center" wrapText="1"/>
    </xf>
    <xf numFmtId="165" fontId="69" fillId="0" borderId="0" xfId="114" applyNumberFormat="1" applyFont="1" applyAlignment="1">
      <alignment vertical="center" wrapText="1"/>
    </xf>
    <xf numFmtId="165" fontId="66" fillId="0" borderId="0" xfId="114" applyNumberFormat="1" applyFont="1" applyAlignment="1">
      <alignment vertical="center" wrapText="1"/>
    </xf>
    <xf numFmtId="164" fontId="66" fillId="0" borderId="0" xfId="114" applyFont="1" applyAlignment="1">
      <alignment vertical="center" wrapText="1"/>
    </xf>
    <xf numFmtId="164" fontId="68" fillId="0" borderId="0" xfId="114" applyFont="1" applyAlignment="1">
      <alignment vertical="center" wrapText="1"/>
    </xf>
    <xf numFmtId="165" fontId="66" fillId="0" borderId="0" xfId="0" applyNumberFormat="1" applyFont="1" applyAlignment="1">
      <alignment vertical="center" wrapText="1"/>
    </xf>
    <xf numFmtId="164" fontId="63" fillId="0" borderId="0" xfId="0" applyNumberFormat="1" applyFont="1" applyAlignment="1">
      <alignment vertical="center" wrapText="1"/>
    </xf>
    <xf numFmtId="164" fontId="70" fillId="0" borderId="0" xfId="0" applyNumberFormat="1" applyFont="1" applyAlignment="1">
      <alignment vertical="center" wrapText="1"/>
    </xf>
    <xf numFmtId="164" fontId="66" fillId="0" borderId="0" xfId="0" applyNumberFormat="1" applyFont="1" applyAlignment="1">
      <alignment vertical="center" wrapText="1"/>
    </xf>
    <xf numFmtId="0" fontId="64" fillId="58" borderId="19" xfId="0" applyFont="1" applyFill="1" applyBorder="1" applyAlignment="1">
      <alignment horizontal="center" vertical="center" wrapText="1"/>
    </xf>
    <xf numFmtId="1" fontId="64" fillId="58" borderId="19" xfId="0" applyNumberFormat="1" applyFont="1" applyFill="1" applyBorder="1" applyAlignment="1">
      <alignment horizontal="center" vertical="center" wrapText="1"/>
    </xf>
    <xf numFmtId="0" fontId="64" fillId="57" borderId="19" xfId="0" applyFont="1" applyFill="1" applyBorder="1" applyAlignment="1">
      <alignment horizontal="center" vertical="center" wrapText="1"/>
    </xf>
    <xf numFmtId="1" fontId="64" fillId="57" borderId="19" xfId="0" applyNumberFormat="1" applyFont="1" applyFill="1" applyBorder="1" applyAlignment="1">
      <alignment horizontal="center" vertical="center" wrapText="1"/>
    </xf>
    <xf numFmtId="0" fontId="3" fillId="57" borderId="19" xfId="0" applyFont="1" applyFill="1" applyBorder="1" applyAlignment="1">
      <alignment horizontal="center" vertical="center" wrapText="1"/>
    </xf>
    <xf numFmtId="0" fontId="2" fillId="57" borderId="19" xfId="0" applyFont="1" applyFill="1" applyBorder="1" applyAlignment="1">
      <alignment horizontal="center" vertical="center" wrapText="1"/>
    </xf>
    <xf numFmtId="0" fontId="64" fillId="56" borderId="19" xfId="0" applyFont="1" applyFill="1" applyBorder="1" applyAlignment="1">
      <alignment horizontal="center" vertical="center" wrapText="1"/>
    </xf>
    <xf numFmtId="1" fontId="64" fillId="56" borderId="19" xfId="0" applyNumberFormat="1" applyFont="1" applyFill="1" applyBorder="1" applyAlignment="1">
      <alignment horizontal="center" vertical="center" wrapText="1"/>
    </xf>
    <xf numFmtId="0" fontId="2" fillId="56" borderId="19" xfId="0" applyFont="1" applyFill="1" applyBorder="1" applyAlignment="1">
      <alignment horizontal="center" vertical="center" wrapText="1"/>
    </xf>
    <xf numFmtId="0" fontId="3" fillId="56" borderId="19" xfId="0" applyFont="1" applyFill="1" applyBorder="1" applyAlignment="1">
      <alignment horizontal="center" vertical="center" wrapText="1"/>
    </xf>
    <xf numFmtId="0" fontId="2" fillId="60" borderId="19" xfId="0" applyFont="1" applyFill="1" applyBorder="1" applyAlignment="1">
      <alignment horizontal="center" vertical="center" wrapText="1"/>
    </xf>
    <xf numFmtId="0" fontId="64" fillId="60" borderId="19" xfId="0" applyFont="1" applyFill="1" applyBorder="1" applyAlignment="1">
      <alignment horizontal="center" vertical="center" wrapText="1"/>
    </xf>
    <xf numFmtId="1" fontId="64" fillId="60" borderId="19" xfId="0" applyNumberFormat="1" applyFont="1" applyFill="1" applyBorder="1" applyAlignment="1">
      <alignment horizontal="center" vertical="center" wrapText="1"/>
    </xf>
    <xf numFmtId="0" fontId="3" fillId="60" borderId="19" xfId="0" applyFont="1" applyFill="1" applyBorder="1" applyAlignment="1">
      <alignment horizontal="center" vertical="center" wrapText="1"/>
    </xf>
    <xf numFmtId="0" fontId="2" fillId="61" borderId="19" xfId="0" applyFont="1" applyFill="1" applyBorder="1" applyAlignment="1">
      <alignment horizontal="center" vertical="center" wrapText="1"/>
    </xf>
    <xf numFmtId="0" fontId="64" fillId="61" borderId="19" xfId="0" applyFont="1" applyFill="1" applyBorder="1" applyAlignment="1">
      <alignment horizontal="center" vertical="center" wrapText="1"/>
    </xf>
    <xf numFmtId="1" fontId="64" fillId="61" borderId="19" xfId="0" applyNumberFormat="1" applyFont="1" applyFill="1" applyBorder="1" applyAlignment="1">
      <alignment horizontal="center" vertical="center" wrapText="1"/>
    </xf>
    <xf numFmtId="0" fontId="3" fillId="61" borderId="19" xfId="0" applyFont="1" applyFill="1" applyBorder="1" applyAlignment="1">
      <alignment horizontal="center" vertical="center" wrapText="1"/>
    </xf>
    <xf numFmtId="0" fontId="2" fillId="58" borderId="19" xfId="0" applyFont="1" applyFill="1" applyBorder="1" applyAlignment="1">
      <alignment horizontal="center" vertical="center" wrapText="1"/>
    </xf>
    <xf numFmtId="0" fontId="3" fillId="58" borderId="19"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4" fillId="0" borderId="0" xfId="0" applyFont="1" applyFill="1" applyAlignment="1">
      <alignment/>
    </xf>
    <xf numFmtId="3" fontId="0" fillId="0" borderId="0" xfId="0" applyNumberFormat="1" applyFill="1" applyAlignment="1">
      <alignment/>
    </xf>
    <xf numFmtId="0" fontId="52" fillId="0" borderId="0" xfId="0" applyFont="1" applyFill="1" applyAlignment="1">
      <alignment/>
    </xf>
    <xf numFmtId="0" fontId="34" fillId="0"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3" fontId="0" fillId="62" borderId="22" xfId="0" applyNumberFormat="1" applyFont="1" applyFill="1" applyBorder="1" applyAlignment="1">
      <alignment horizontal="center" vertical="center" wrapText="1"/>
    </xf>
    <xf numFmtId="0" fontId="0" fillId="0" borderId="22" xfId="0" applyFont="1" applyBorder="1" applyAlignment="1">
      <alignment horizontal="center" vertical="center" wrapText="1"/>
    </xf>
    <xf numFmtId="0" fontId="52" fillId="0" borderId="0" xfId="0" applyFont="1" applyFill="1" applyAlignment="1">
      <alignment horizontal="center"/>
    </xf>
    <xf numFmtId="3" fontId="0" fillId="0" borderId="0" xfId="0" applyNumberFormat="1" applyAlignment="1">
      <alignment/>
    </xf>
    <xf numFmtId="3" fontId="34" fillId="0" borderId="0" xfId="0" applyNumberFormat="1" applyFont="1" applyFill="1" applyAlignment="1">
      <alignment/>
    </xf>
    <xf numFmtId="0" fontId="34" fillId="0" borderId="0" xfId="0" applyFont="1" applyFill="1" applyBorder="1" applyAlignment="1">
      <alignment/>
    </xf>
    <xf numFmtId="0" fontId="34" fillId="0" borderId="0" xfId="0" applyFont="1" applyFill="1" applyBorder="1" applyAlignment="1" quotePrefix="1">
      <alignment horizontal="right"/>
    </xf>
    <xf numFmtId="3" fontId="34" fillId="0" borderId="0" xfId="0" applyNumberFormat="1" applyFont="1" applyFill="1" applyBorder="1" applyAlignment="1">
      <alignment/>
    </xf>
    <xf numFmtId="0" fontId="35" fillId="0" borderId="0" xfId="0" applyFont="1" applyFill="1" applyAlignment="1">
      <alignment horizontal="center" vertical="center" wrapText="1"/>
    </xf>
    <xf numFmtId="0" fontId="62" fillId="0" borderId="0" xfId="0" applyFont="1" applyAlignment="1">
      <alignment horizontal="center" vertical="center" wrapText="1"/>
    </xf>
    <xf numFmtId="3" fontId="62" fillId="0" borderId="0" xfId="0" applyNumberFormat="1" applyFont="1" applyAlignment="1">
      <alignment horizontal="center" vertical="center" wrapText="1"/>
    </xf>
    <xf numFmtId="3" fontId="35" fillId="0" borderId="0" xfId="0" applyNumberFormat="1" applyFont="1" applyFill="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71" fillId="63" borderId="0" xfId="0" applyFont="1" applyFill="1" applyBorder="1" applyAlignment="1">
      <alignment horizontal="center" vertical="center" wrapText="1"/>
    </xf>
    <xf numFmtId="0" fontId="63" fillId="0" borderId="0" xfId="0" applyFont="1" applyAlignment="1">
      <alignment horizontal="center" vertical="center" wrapText="1"/>
    </xf>
    <xf numFmtId="165" fontId="66" fillId="64" borderId="20" xfId="114" applyNumberFormat="1" applyFont="1" applyFill="1" applyBorder="1" applyAlignment="1">
      <alignment vertical="center"/>
    </xf>
    <xf numFmtId="0" fontId="0" fillId="60" borderId="0" xfId="0" applyFill="1" applyAlignment="1">
      <alignment/>
    </xf>
    <xf numFmtId="0" fontId="0" fillId="16" borderId="0" xfId="0" applyFill="1" applyAlignment="1">
      <alignment/>
    </xf>
    <xf numFmtId="0" fontId="72" fillId="0" borderId="0" xfId="0" applyFont="1" applyAlignment="1">
      <alignment horizontal="center" vertical="center" wrapText="1"/>
    </xf>
    <xf numFmtId="0" fontId="72" fillId="0" borderId="0" xfId="0" applyFont="1" applyFill="1" applyAlignment="1">
      <alignment horizontal="justify" vertical="center"/>
    </xf>
    <xf numFmtId="0" fontId="73" fillId="60" borderId="21" xfId="0" applyFont="1" applyFill="1" applyBorder="1" applyAlignment="1">
      <alignment horizontal="center" vertical="center" wrapText="1"/>
    </xf>
    <xf numFmtId="0" fontId="72" fillId="0" borderId="21" xfId="0" applyFont="1" applyFill="1" applyBorder="1" applyAlignment="1">
      <alignment horizontal="justify" vertical="center" wrapText="1"/>
    </xf>
    <xf numFmtId="1" fontId="73" fillId="0" borderId="21" xfId="0" applyNumberFormat="1" applyFont="1" applyFill="1" applyBorder="1" applyAlignment="1">
      <alignment horizontal="center" vertical="center" wrapText="1"/>
    </xf>
    <xf numFmtId="165" fontId="74" fillId="0" borderId="20" xfId="114" applyNumberFormat="1" applyFont="1" applyFill="1" applyBorder="1" applyAlignment="1">
      <alignment vertical="center"/>
    </xf>
    <xf numFmtId="165" fontId="75" fillId="0" borderId="21" xfId="114" applyNumberFormat="1" applyFont="1" applyFill="1" applyBorder="1" applyAlignment="1">
      <alignment horizontal="justify" vertical="center"/>
    </xf>
    <xf numFmtId="165" fontId="76" fillId="0" borderId="0" xfId="0" applyNumberFormat="1" applyFont="1" applyAlignment="1">
      <alignment vertical="center" wrapText="1"/>
    </xf>
    <xf numFmtId="0" fontId="34" fillId="0" borderId="0" xfId="0" applyFont="1" applyFill="1" applyAlignment="1">
      <alignment horizontal="center"/>
    </xf>
    <xf numFmtId="44" fontId="66" fillId="0" borderId="0" xfId="0" applyNumberFormat="1" applyFont="1" applyAlignment="1">
      <alignment vertical="center" wrapText="1"/>
    </xf>
    <xf numFmtId="3" fontId="34" fillId="27" borderId="0" xfId="0" applyNumberFormat="1" applyFont="1" applyFill="1" applyAlignment="1">
      <alignment/>
    </xf>
    <xf numFmtId="165" fontId="66" fillId="27" borderId="20" xfId="114" applyNumberFormat="1" applyFont="1" applyFill="1" applyBorder="1" applyAlignment="1">
      <alignment vertical="center"/>
    </xf>
    <xf numFmtId="165" fontId="66" fillId="27" borderId="20" xfId="114" applyNumberFormat="1" applyFont="1" applyFill="1" applyBorder="1" applyAlignment="1">
      <alignment horizontal="center" vertical="center"/>
    </xf>
    <xf numFmtId="165" fontId="74" fillId="27" borderId="20" xfId="114" applyNumberFormat="1" applyFont="1" applyFill="1" applyBorder="1" applyAlignment="1">
      <alignment vertical="center"/>
    </xf>
    <xf numFmtId="165" fontId="66" fillId="60" borderId="20" xfId="114" applyNumberFormat="1" applyFont="1" applyFill="1" applyBorder="1" applyAlignment="1">
      <alignment vertical="center"/>
    </xf>
    <xf numFmtId="165" fontId="66" fillId="18" borderId="20" xfId="114" applyNumberFormat="1" applyFont="1" applyFill="1" applyBorder="1" applyAlignment="1">
      <alignment vertical="center"/>
    </xf>
    <xf numFmtId="3" fontId="34" fillId="18" borderId="0" xfId="0" applyNumberFormat="1" applyFont="1" applyFill="1" applyAlignment="1">
      <alignment/>
    </xf>
    <xf numFmtId="165" fontId="66" fillId="18" borderId="20" xfId="114" applyNumberFormat="1" applyFont="1" applyFill="1" applyBorder="1" applyAlignment="1">
      <alignment horizontal="center" vertical="center"/>
    </xf>
    <xf numFmtId="165" fontId="74" fillId="18" borderId="20" xfId="114" applyNumberFormat="1" applyFont="1" applyFill="1" applyBorder="1" applyAlignment="1">
      <alignment vertical="center"/>
    </xf>
    <xf numFmtId="0" fontId="63" fillId="18" borderId="0" xfId="0" applyFont="1" applyFill="1" applyAlignment="1">
      <alignment horizontal="center" vertical="center" wrapText="1"/>
    </xf>
    <xf numFmtId="0" fontId="63" fillId="18" borderId="0" xfId="0" applyFont="1" applyFill="1" applyAlignment="1">
      <alignment horizontal="justify" vertical="center"/>
    </xf>
    <xf numFmtId="0" fontId="64" fillId="18" borderId="21" xfId="0" applyFont="1" applyFill="1" applyBorder="1" applyAlignment="1">
      <alignment horizontal="center" vertical="center" wrapText="1"/>
    </xf>
    <xf numFmtId="0" fontId="65" fillId="18" borderId="21" xfId="0" applyFont="1" applyFill="1" applyBorder="1" applyAlignment="1">
      <alignment horizontal="justify" vertical="center" wrapText="1"/>
    </xf>
    <xf numFmtId="1" fontId="64" fillId="18" borderId="21" xfId="0" applyNumberFormat="1" applyFont="1" applyFill="1" applyBorder="1" applyAlignment="1">
      <alignment horizontal="center" vertical="center" wrapText="1"/>
    </xf>
    <xf numFmtId="0" fontId="63" fillId="18" borderId="21" xfId="0" applyFont="1" applyFill="1" applyBorder="1" applyAlignment="1">
      <alignment horizontal="justify" vertical="center" wrapText="1"/>
    </xf>
    <xf numFmtId="165" fontId="67" fillId="18" borderId="21" xfId="114" applyNumberFormat="1" applyFont="1" applyFill="1" applyBorder="1" applyAlignment="1">
      <alignment horizontal="justify" vertical="center"/>
    </xf>
    <xf numFmtId="0" fontId="77" fillId="0" borderId="0" xfId="0" applyFont="1" applyAlignment="1">
      <alignment vertical="center"/>
    </xf>
    <xf numFmtId="0" fontId="77" fillId="0" borderId="0" xfId="0" applyFont="1" applyAlignment="1">
      <alignment vertical="center" wrapText="1"/>
    </xf>
    <xf numFmtId="1" fontId="77" fillId="0" borderId="0" xfId="0" applyNumberFormat="1" applyFont="1" applyAlignment="1">
      <alignment horizontal="center" vertical="center" wrapText="1"/>
    </xf>
    <xf numFmtId="3" fontId="78" fillId="0" borderId="0" xfId="0" applyNumberFormat="1" applyFont="1" applyAlignment="1">
      <alignment vertical="center" wrapText="1"/>
    </xf>
    <xf numFmtId="0" fontId="63" fillId="0" borderId="0" xfId="0" applyFont="1" applyFill="1" applyAlignment="1" quotePrefix="1">
      <alignment horizontal="justify" vertical="center"/>
    </xf>
    <xf numFmtId="165" fontId="67" fillId="0" borderId="26" xfId="114" applyNumberFormat="1" applyFont="1" applyFill="1" applyBorder="1" applyAlignment="1">
      <alignment horizontal="justify" vertical="center"/>
    </xf>
    <xf numFmtId="165" fontId="79" fillId="0" borderId="0" xfId="0" applyNumberFormat="1" applyFont="1" applyAlignment="1">
      <alignment vertical="center" wrapText="1"/>
    </xf>
    <xf numFmtId="165" fontId="64" fillId="0" borderId="0" xfId="0" applyNumberFormat="1" applyFont="1" applyAlignment="1">
      <alignment vertical="center" wrapText="1"/>
    </xf>
    <xf numFmtId="165" fontId="75" fillId="0" borderId="26" xfId="114" applyNumberFormat="1" applyFont="1" applyFill="1" applyBorder="1" applyAlignment="1">
      <alignment horizontal="justify" vertical="center"/>
    </xf>
    <xf numFmtId="165" fontId="64" fillId="0" borderId="26" xfId="114" applyNumberFormat="1" applyFont="1" applyFill="1" applyBorder="1" applyAlignment="1">
      <alignment horizontal="justify" vertical="center"/>
    </xf>
    <xf numFmtId="0" fontId="62" fillId="0" borderId="27" xfId="0" applyFont="1" applyBorder="1" applyAlignment="1">
      <alignment horizontal="left"/>
    </xf>
    <xf numFmtId="0" fontId="62" fillId="60" borderId="27" xfId="0" applyFont="1" applyFill="1" applyBorder="1" applyAlignment="1">
      <alignment horizontal="left"/>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71" fillId="63" borderId="31" xfId="0" applyFont="1" applyFill="1" applyBorder="1" applyAlignment="1">
      <alignment horizontal="center" vertical="center" wrapText="1"/>
    </xf>
    <xf numFmtId="0" fontId="71" fillId="63" borderId="21" xfId="0" applyFont="1" applyFill="1" applyBorder="1" applyAlignment="1">
      <alignment horizontal="center" vertical="center" wrapText="1"/>
    </xf>
    <xf numFmtId="0" fontId="71" fillId="63" borderId="3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2" fillId="56" borderId="28" xfId="0" applyFont="1" applyFill="1" applyBorder="1" applyAlignment="1">
      <alignment horizontal="center" vertical="center" wrapText="1"/>
    </xf>
    <xf numFmtId="0" fontId="2" fillId="56" borderId="29" xfId="0" applyFont="1" applyFill="1" applyBorder="1" applyAlignment="1">
      <alignment horizontal="center" vertical="center" wrapText="1"/>
    </xf>
    <xf numFmtId="0" fontId="2" fillId="56" borderId="30" xfId="0" applyFont="1" applyFill="1" applyBorder="1" applyAlignment="1">
      <alignment horizontal="center" vertical="center" wrapText="1"/>
    </xf>
    <xf numFmtId="0" fontId="3" fillId="56" borderId="28" xfId="0" applyFont="1" applyFill="1" applyBorder="1" applyAlignment="1">
      <alignment horizontal="center" vertical="center" wrapText="1"/>
    </xf>
    <xf numFmtId="0" fontId="3" fillId="56" borderId="29" xfId="0" applyFont="1" applyFill="1" applyBorder="1" applyAlignment="1">
      <alignment horizontal="center" vertical="center" wrapText="1"/>
    </xf>
    <xf numFmtId="0" fontId="3" fillId="56" borderId="30" xfId="0" applyFont="1" applyFill="1" applyBorder="1" applyAlignment="1">
      <alignment horizontal="center" vertical="center" wrapText="1"/>
    </xf>
    <xf numFmtId="0" fontId="71" fillId="56" borderId="31" xfId="0" applyFont="1" applyFill="1" applyBorder="1" applyAlignment="1">
      <alignment horizontal="center" vertical="center" wrapText="1"/>
    </xf>
    <xf numFmtId="0" fontId="71" fillId="56" borderId="21" xfId="0" applyFont="1" applyFill="1" applyBorder="1" applyAlignment="1">
      <alignment horizontal="center" vertical="center" wrapText="1"/>
    </xf>
    <xf numFmtId="0" fontId="71" fillId="56" borderId="32" xfId="0" applyFont="1" applyFill="1" applyBorder="1" applyAlignment="1">
      <alignment horizontal="center" vertical="center" wrapText="1"/>
    </xf>
    <xf numFmtId="0" fontId="3" fillId="56" borderId="19" xfId="0" applyFont="1" applyFill="1" applyBorder="1" applyAlignment="1">
      <alignment horizontal="center" vertical="center" wrapText="1"/>
    </xf>
    <xf numFmtId="0" fontId="2" fillId="60" borderId="28" xfId="0" applyFont="1" applyFill="1" applyBorder="1" applyAlignment="1">
      <alignment horizontal="center" vertical="center" wrapText="1"/>
    </xf>
    <xf numFmtId="0" fontId="2" fillId="60" borderId="29" xfId="0" applyFont="1" applyFill="1" applyBorder="1" applyAlignment="1">
      <alignment horizontal="center" vertical="center" wrapText="1"/>
    </xf>
    <xf numFmtId="0" fontId="2" fillId="60" borderId="30" xfId="0" applyFont="1" applyFill="1" applyBorder="1" applyAlignment="1">
      <alignment horizontal="center" vertical="center" wrapText="1"/>
    </xf>
    <xf numFmtId="0" fontId="3" fillId="60" borderId="28" xfId="0" applyFont="1" applyFill="1" applyBorder="1" applyAlignment="1">
      <alignment horizontal="center" vertical="center" wrapText="1"/>
    </xf>
    <xf numFmtId="0" fontId="3" fillId="60" borderId="29" xfId="0" applyFont="1" applyFill="1" applyBorder="1" applyAlignment="1">
      <alignment horizontal="center" vertical="center" wrapText="1"/>
    </xf>
    <xf numFmtId="0" fontId="3" fillId="60" borderId="30" xfId="0" applyFont="1" applyFill="1" applyBorder="1" applyAlignment="1">
      <alignment horizontal="center" vertical="center" wrapText="1"/>
    </xf>
    <xf numFmtId="0" fontId="71" fillId="60" borderId="31" xfId="0" applyFont="1" applyFill="1" applyBorder="1" applyAlignment="1">
      <alignment horizontal="center" vertical="center" wrapText="1"/>
    </xf>
    <xf numFmtId="0" fontId="71" fillId="60" borderId="21" xfId="0" applyFont="1" applyFill="1" applyBorder="1" applyAlignment="1">
      <alignment horizontal="center" vertical="center" wrapText="1"/>
    </xf>
    <xf numFmtId="0" fontId="71" fillId="60" borderId="32" xfId="0" applyFont="1" applyFill="1" applyBorder="1" applyAlignment="1">
      <alignment horizontal="center" vertical="center" wrapText="1"/>
    </xf>
    <xf numFmtId="0" fontId="3" fillId="60" borderId="19" xfId="0" applyFont="1" applyFill="1" applyBorder="1" applyAlignment="1">
      <alignment horizontal="center" vertical="center" wrapText="1"/>
    </xf>
    <xf numFmtId="0" fontId="2" fillId="57" borderId="28" xfId="0" applyFont="1" applyFill="1" applyBorder="1" applyAlignment="1">
      <alignment horizontal="center" vertical="center" wrapText="1"/>
    </xf>
    <xf numFmtId="0" fontId="2" fillId="57" borderId="29" xfId="0" applyFont="1" applyFill="1" applyBorder="1" applyAlignment="1">
      <alignment horizontal="center" vertical="center" wrapText="1"/>
    </xf>
    <xf numFmtId="0" fontId="2" fillId="57" borderId="30" xfId="0" applyFont="1" applyFill="1" applyBorder="1" applyAlignment="1">
      <alignment horizontal="center" vertical="center" wrapText="1"/>
    </xf>
    <xf numFmtId="0" fontId="3" fillId="57" borderId="28" xfId="0" applyFont="1" applyFill="1" applyBorder="1" applyAlignment="1">
      <alignment horizontal="center" vertical="center" wrapText="1"/>
    </xf>
    <xf numFmtId="0" fontId="3" fillId="57" borderId="29" xfId="0" applyFont="1" applyFill="1" applyBorder="1" applyAlignment="1">
      <alignment horizontal="center" vertical="center" wrapText="1"/>
    </xf>
    <xf numFmtId="0" fontId="3" fillId="57" borderId="30" xfId="0" applyFont="1" applyFill="1" applyBorder="1" applyAlignment="1">
      <alignment horizontal="center" vertical="center" wrapText="1"/>
    </xf>
    <xf numFmtId="0" fontId="71" fillId="57" borderId="31" xfId="0" applyFont="1" applyFill="1" applyBorder="1" applyAlignment="1">
      <alignment horizontal="center" vertical="center" wrapText="1"/>
    </xf>
    <xf numFmtId="0" fontId="71" fillId="57" borderId="21" xfId="0" applyFont="1" applyFill="1" applyBorder="1" applyAlignment="1">
      <alignment horizontal="center" vertical="center" wrapText="1"/>
    </xf>
    <xf numFmtId="0" fontId="71" fillId="57" borderId="32" xfId="0" applyFont="1" applyFill="1" applyBorder="1" applyAlignment="1">
      <alignment horizontal="center" vertical="center" wrapText="1"/>
    </xf>
    <xf numFmtId="0" fontId="3" fillId="57" borderId="19" xfId="0" applyFont="1" applyFill="1" applyBorder="1" applyAlignment="1">
      <alignment horizontal="center" vertical="center" wrapText="1"/>
    </xf>
    <xf numFmtId="0" fontId="2" fillId="58" borderId="28" xfId="0" applyFont="1" applyFill="1" applyBorder="1" applyAlignment="1">
      <alignment horizontal="center" vertical="center" wrapText="1"/>
    </xf>
    <xf numFmtId="0" fontId="2" fillId="58" borderId="29" xfId="0" applyFont="1" applyFill="1" applyBorder="1" applyAlignment="1">
      <alignment horizontal="center" vertical="center" wrapText="1"/>
    </xf>
    <xf numFmtId="0" fontId="2" fillId="58" borderId="30" xfId="0" applyFont="1" applyFill="1" applyBorder="1" applyAlignment="1">
      <alignment horizontal="center" vertical="center" wrapText="1"/>
    </xf>
    <xf numFmtId="0" fontId="3" fillId="58" borderId="28" xfId="0" applyFont="1" applyFill="1" applyBorder="1" applyAlignment="1">
      <alignment horizontal="center" vertical="center" wrapText="1"/>
    </xf>
    <xf numFmtId="0" fontId="3" fillId="58" borderId="29" xfId="0" applyFont="1" applyFill="1" applyBorder="1" applyAlignment="1">
      <alignment horizontal="center" vertical="center" wrapText="1"/>
    </xf>
    <xf numFmtId="0" fontId="3" fillId="58" borderId="30" xfId="0" applyFont="1" applyFill="1" applyBorder="1" applyAlignment="1">
      <alignment horizontal="center" vertical="center" wrapText="1"/>
    </xf>
    <xf numFmtId="0" fontId="71" fillId="58" borderId="31" xfId="0" applyFont="1" applyFill="1" applyBorder="1" applyAlignment="1">
      <alignment horizontal="center" vertical="center" wrapText="1"/>
    </xf>
    <xf numFmtId="0" fontId="71" fillId="58" borderId="21" xfId="0" applyFont="1" applyFill="1" applyBorder="1" applyAlignment="1">
      <alignment horizontal="center" vertical="center" wrapText="1"/>
    </xf>
    <xf numFmtId="0" fontId="71" fillId="58" borderId="32" xfId="0" applyFont="1" applyFill="1" applyBorder="1" applyAlignment="1">
      <alignment horizontal="center" vertical="center" wrapText="1"/>
    </xf>
    <xf numFmtId="0" fontId="3" fillId="58" borderId="19" xfId="0" applyFont="1" applyFill="1" applyBorder="1" applyAlignment="1">
      <alignment horizontal="center" vertical="center" wrapText="1"/>
    </xf>
    <xf numFmtId="0" fontId="2" fillId="61" borderId="28" xfId="0" applyFont="1" applyFill="1" applyBorder="1" applyAlignment="1">
      <alignment horizontal="center" vertical="center" wrapText="1"/>
    </xf>
    <xf numFmtId="0" fontId="2" fillId="61" borderId="29" xfId="0" applyFont="1" applyFill="1" applyBorder="1" applyAlignment="1">
      <alignment horizontal="center" vertical="center" wrapText="1"/>
    </xf>
    <xf numFmtId="0" fontId="2" fillId="61" borderId="30" xfId="0" applyFont="1" applyFill="1" applyBorder="1" applyAlignment="1">
      <alignment horizontal="center" vertical="center" wrapText="1"/>
    </xf>
    <xf numFmtId="0" fontId="3" fillId="61" borderId="28" xfId="0" applyFont="1" applyFill="1" applyBorder="1" applyAlignment="1">
      <alignment horizontal="center" vertical="center" wrapText="1"/>
    </xf>
    <xf numFmtId="0" fontId="3" fillId="61" borderId="29" xfId="0" applyFont="1" applyFill="1" applyBorder="1" applyAlignment="1">
      <alignment horizontal="center" vertical="center" wrapText="1"/>
    </xf>
    <xf numFmtId="0" fontId="3" fillId="61" borderId="30" xfId="0" applyFont="1" applyFill="1" applyBorder="1" applyAlignment="1">
      <alignment horizontal="center" vertical="center" wrapText="1"/>
    </xf>
    <xf numFmtId="0" fontId="71" fillId="61" borderId="31" xfId="0" applyFont="1" applyFill="1" applyBorder="1" applyAlignment="1">
      <alignment horizontal="center" vertical="center" wrapText="1"/>
    </xf>
    <xf numFmtId="0" fontId="71" fillId="61" borderId="21" xfId="0" applyFont="1" applyFill="1" applyBorder="1" applyAlignment="1">
      <alignment horizontal="center" vertical="center" wrapText="1"/>
    </xf>
    <xf numFmtId="0" fontId="71" fillId="61" borderId="32" xfId="0" applyFont="1" applyFill="1" applyBorder="1" applyAlignment="1">
      <alignment horizontal="center" vertical="center" wrapText="1"/>
    </xf>
    <xf numFmtId="0" fontId="3" fillId="61" borderId="19" xfId="0" applyFont="1" applyFill="1" applyBorder="1" applyAlignment="1">
      <alignment horizontal="center" vertical="center" wrapText="1"/>
    </xf>
  </cellXfs>
  <cellStyles count="155">
    <cellStyle name="Normal" xfId="0"/>
    <cellStyle name="20% - Énfasis1" xfId="15"/>
    <cellStyle name="20% - Énfasis1 2" xfId="16"/>
    <cellStyle name="20% - Énfasis1 2 2" xfId="17"/>
    <cellStyle name="20% - Énfasis1 2 3" xfId="18"/>
    <cellStyle name="20% - Énfasis2" xfId="19"/>
    <cellStyle name="20% - Énfasis2 2" xfId="20"/>
    <cellStyle name="20% - Énfasis2 2 2" xfId="21"/>
    <cellStyle name="20% - Énfasis2 2 3" xfId="22"/>
    <cellStyle name="20% - Énfasis3" xfId="23"/>
    <cellStyle name="20% - Énfasis3 2" xfId="24"/>
    <cellStyle name="20% - Énfasis3 2 2" xfId="25"/>
    <cellStyle name="20% - Énfasis3 2 3" xfId="26"/>
    <cellStyle name="20% - Énfasis4" xfId="27"/>
    <cellStyle name="20% - Énfasis4 2" xfId="28"/>
    <cellStyle name="20% - Énfasis4 2 2" xfId="29"/>
    <cellStyle name="20% - Énfasis4 2 3" xfId="30"/>
    <cellStyle name="20% - Énfasis5" xfId="31"/>
    <cellStyle name="20% - Énfasis5 2" xfId="32"/>
    <cellStyle name="20% - Énfasis5 2 2" xfId="33"/>
    <cellStyle name="20% - Énfasis5 2 3" xfId="34"/>
    <cellStyle name="20% - Énfasis6" xfId="35"/>
    <cellStyle name="20% - Énfasis6 2" xfId="36"/>
    <cellStyle name="20% - Énfasis6 2 2" xfId="37"/>
    <cellStyle name="20% - Énfasis6 2 3" xfId="38"/>
    <cellStyle name="40% - Énfasis1" xfId="39"/>
    <cellStyle name="40% - Énfasis1 2" xfId="40"/>
    <cellStyle name="40% - Énfasis1 2 2" xfId="41"/>
    <cellStyle name="40% - Énfasis1 2 3" xfId="42"/>
    <cellStyle name="40% - Énfasis2" xfId="43"/>
    <cellStyle name="40% - Énfasis2 2" xfId="44"/>
    <cellStyle name="40% - Énfasis2 2 2" xfId="45"/>
    <cellStyle name="40% - Énfasis2 2 3" xfId="46"/>
    <cellStyle name="40% - Énfasis3" xfId="47"/>
    <cellStyle name="40% - Énfasis3 2" xfId="48"/>
    <cellStyle name="40% - Énfasis3 2 2" xfId="49"/>
    <cellStyle name="40% - Énfasis3 2 3" xfId="50"/>
    <cellStyle name="40% - Énfasis4" xfId="51"/>
    <cellStyle name="40% - Énfasis4 2" xfId="52"/>
    <cellStyle name="40% - Énfasis4 2 2" xfId="53"/>
    <cellStyle name="40% - Énfasis4 2 3" xfId="54"/>
    <cellStyle name="40% - Énfasis5" xfId="55"/>
    <cellStyle name="40% - Énfasis5 2" xfId="56"/>
    <cellStyle name="40% - Énfasis5 2 2" xfId="57"/>
    <cellStyle name="40% - Énfasis5 2 3" xfId="58"/>
    <cellStyle name="40% - Énfasis6" xfId="59"/>
    <cellStyle name="40% - Énfasis6 2" xfId="60"/>
    <cellStyle name="40% - Énfasis6 2 2" xfId="61"/>
    <cellStyle name="40% - Énfasis6 2 3" xfId="62"/>
    <cellStyle name="60% - Énfasis1" xfId="63"/>
    <cellStyle name="60% - Énfasis1 2" xfId="64"/>
    <cellStyle name="60% - Énfasis2" xfId="65"/>
    <cellStyle name="60% - Énfasis2 2" xfId="66"/>
    <cellStyle name="60% - Énfasis3" xfId="67"/>
    <cellStyle name="60% - Énfasis3 2" xfId="68"/>
    <cellStyle name="60% - Énfasis4" xfId="69"/>
    <cellStyle name="60% - Énfasis4 2" xfId="70"/>
    <cellStyle name="60% - Énfasis5" xfId="71"/>
    <cellStyle name="60% - Énfasis5 2" xfId="72"/>
    <cellStyle name="60% - Énfasis6" xfId="73"/>
    <cellStyle name="60% - Énfasis6 2" xfId="74"/>
    <cellStyle name="Buena 2" xfId="75"/>
    <cellStyle name="Bueno" xfId="76"/>
    <cellStyle name="Cálculo" xfId="77"/>
    <cellStyle name="Cálculo 2" xfId="78"/>
    <cellStyle name="Celda de comprobación" xfId="79"/>
    <cellStyle name="Celda de comprobación 2" xfId="80"/>
    <cellStyle name="Celda vinculada" xfId="81"/>
    <cellStyle name="Celda vinculada 2" xfId="82"/>
    <cellStyle name="Encabezado 1" xfId="83"/>
    <cellStyle name="Encabezado 4" xfId="84"/>
    <cellStyle name="Encabezado 4 2" xfId="85"/>
    <cellStyle name="Énfasis1" xfId="86"/>
    <cellStyle name="Énfasis1 2" xfId="87"/>
    <cellStyle name="Énfasis2" xfId="88"/>
    <cellStyle name="Énfasis2 2" xfId="89"/>
    <cellStyle name="Énfasis3" xfId="90"/>
    <cellStyle name="Énfasis3 2" xfId="91"/>
    <cellStyle name="Énfasis4" xfId="92"/>
    <cellStyle name="Énfasis4 2" xfId="93"/>
    <cellStyle name="Énfasis5" xfId="94"/>
    <cellStyle name="Énfasis5 2" xfId="95"/>
    <cellStyle name="Énfasis6" xfId="96"/>
    <cellStyle name="Énfasis6 2" xfId="97"/>
    <cellStyle name="Entrada" xfId="98"/>
    <cellStyle name="Entrada 2" xfId="99"/>
    <cellStyle name="Euro" xfId="100"/>
    <cellStyle name="Euro 2" xfId="101"/>
    <cellStyle name="F2" xfId="102"/>
    <cellStyle name="F3" xfId="103"/>
    <cellStyle name="F4" xfId="104"/>
    <cellStyle name="F5" xfId="105"/>
    <cellStyle name="F6" xfId="106"/>
    <cellStyle name="F7" xfId="107"/>
    <cellStyle name="F8" xfId="108"/>
    <cellStyle name="Incorrecto" xfId="109"/>
    <cellStyle name="Incorrecto 2" xfId="110"/>
    <cellStyle name="Comma" xfId="111"/>
    <cellStyle name="Comma [0]" xfId="112"/>
    <cellStyle name="Millares 2" xfId="113"/>
    <cellStyle name="Currency" xfId="114"/>
    <cellStyle name="Currency [0]" xfId="115"/>
    <cellStyle name="Neutral" xfId="116"/>
    <cellStyle name="Neutral 2" xfId="117"/>
    <cellStyle name="Normal 10" xfId="118"/>
    <cellStyle name="Normal 14" xfId="119"/>
    <cellStyle name="Normal 2" xfId="120"/>
    <cellStyle name="Normal 2 2" xfId="121"/>
    <cellStyle name="Normal 2 2 10" xfId="122"/>
    <cellStyle name="Normal 2 2 2" xfId="123"/>
    <cellStyle name="Normal 2 2 2 2" xfId="124"/>
    <cellStyle name="Normal 2 2 2 2 2" xfId="125"/>
    <cellStyle name="Normal 2 2 2 2 2 2" xfId="126"/>
    <cellStyle name="Normal 2 2 2 3" xfId="127"/>
    <cellStyle name="Normal 2 2 2 4" xfId="128"/>
    <cellStyle name="Normal 2 2 3" xfId="129"/>
    <cellStyle name="Normal 2 2 7" xfId="130"/>
    <cellStyle name="Normal 2 2 8" xfId="131"/>
    <cellStyle name="Normal 2 2 9" xfId="132"/>
    <cellStyle name="Normal 2 3" xfId="133"/>
    <cellStyle name="Normal 2 3 2" xfId="134"/>
    <cellStyle name="Normal 2 3 3" xfId="135"/>
    <cellStyle name="Normal 2 4" xfId="136"/>
    <cellStyle name="Normal 2 5" xfId="137"/>
    <cellStyle name="Normal 2 6" xfId="138"/>
    <cellStyle name="Normal 2_FUT INGRESOS 2010 Y FLS Y TESORERIA FLS AGOSTO 26" xfId="139"/>
    <cellStyle name="Normal 3" xfId="140"/>
    <cellStyle name="Normal 3 2" xfId="141"/>
    <cellStyle name="Normal 4" xfId="142"/>
    <cellStyle name="Normal 4 2" xfId="143"/>
    <cellStyle name="Normal 5" xfId="144"/>
    <cellStyle name="Normal 6" xfId="145"/>
    <cellStyle name="Normal 7" xfId="146"/>
    <cellStyle name="Normal 8" xfId="147"/>
    <cellStyle name="Normal 9" xfId="148"/>
    <cellStyle name="Notas" xfId="149"/>
    <cellStyle name="Notas 2" xfId="150"/>
    <cellStyle name="Notas 3" xfId="151"/>
    <cellStyle name="Percent" xfId="152"/>
    <cellStyle name="Salida" xfId="153"/>
    <cellStyle name="Salida 2" xfId="154"/>
    <cellStyle name="TableStyleLight1" xfId="155"/>
    <cellStyle name="Texto de advertencia" xfId="156"/>
    <cellStyle name="Texto de advertencia 2" xfId="157"/>
    <cellStyle name="Texto explicativo" xfId="158"/>
    <cellStyle name="Texto explicativo 2" xfId="159"/>
    <cellStyle name="Título" xfId="160"/>
    <cellStyle name="Título 1 2" xfId="161"/>
    <cellStyle name="Título 2" xfId="162"/>
    <cellStyle name="Título 2 2" xfId="163"/>
    <cellStyle name="Título 3" xfId="164"/>
    <cellStyle name="Título 3 2" xfId="165"/>
    <cellStyle name="Título 4" xfId="166"/>
    <cellStyle name="Total" xfId="167"/>
    <cellStyle name="Total 2" xfId="168"/>
  </cellStyles>
  <dxfs count="9">
    <dxf>
      <font>
        <b val="0"/>
        <i val="0"/>
        <color auto="1"/>
      </font>
      <fill>
        <patternFill patternType="lightGray">
          <fgColor indexed="27"/>
          <bgColor indexed="9"/>
        </patternFill>
      </fill>
      <border>
        <left style="thin">
          <color indexed="44"/>
        </left>
        <right style="thin">
          <color indexed="44"/>
        </right>
        <top style="thin">
          <color indexed="44"/>
        </top>
        <bottom style="thin">
          <color indexed="44"/>
        </bottom>
      </border>
    </dxf>
    <dxf>
      <font>
        <b val="0"/>
        <i val="0"/>
        <color auto="1"/>
      </font>
      <fill>
        <patternFill patternType="mediumGray">
          <fgColor indexed="31"/>
          <bgColor indexed="27"/>
        </patternFill>
      </fill>
      <border>
        <left style="thin">
          <color indexed="44"/>
        </left>
        <right style="thin">
          <color indexed="44"/>
        </right>
        <top style="thin">
          <color indexed="44"/>
        </top>
        <bottom style="thin">
          <color indexed="44"/>
        </bottom>
      </border>
    </dxf>
    <dxf>
      <font>
        <b val="0"/>
        <i val="0"/>
        <color auto="1"/>
      </font>
      <fill>
        <patternFill patternType="solid">
          <fgColor indexed="47"/>
          <bgColor indexed="44"/>
        </patternFill>
      </fill>
      <border>
        <left style="thin">
          <color indexed="58"/>
        </left>
        <right style="thin">
          <color indexed="58"/>
        </right>
        <top style="thin">
          <color indexed="58"/>
        </top>
        <bottom style="thin">
          <color indexed="58"/>
        </bottom>
      </border>
    </dxf>
    <dxf>
      <font>
        <b val="0"/>
        <i val="0"/>
        <color auto="1"/>
      </font>
      <fill>
        <patternFill patternType="lightGray">
          <fgColor indexed="27"/>
          <bgColor indexed="9"/>
        </patternFill>
      </fill>
      <border>
        <left style="thin">
          <color indexed="44"/>
        </left>
        <right style="thin">
          <color indexed="44"/>
        </right>
        <top style="thin">
          <color indexed="44"/>
        </top>
        <bottom style="thin">
          <color indexed="44"/>
        </bottom>
      </border>
    </dxf>
    <dxf>
      <font>
        <b val="0"/>
        <i val="0"/>
        <color auto="1"/>
      </font>
      <fill>
        <patternFill patternType="mediumGray">
          <fgColor indexed="31"/>
          <bgColor indexed="27"/>
        </patternFill>
      </fill>
      <border>
        <left style="thin">
          <color indexed="44"/>
        </left>
        <right style="thin">
          <color indexed="44"/>
        </right>
        <top style="thin">
          <color indexed="44"/>
        </top>
        <bottom style="thin">
          <color indexed="44"/>
        </bottom>
      </border>
    </dxf>
    <dxf>
      <font>
        <b val="0"/>
        <i val="0"/>
        <color auto="1"/>
      </font>
      <fill>
        <patternFill patternType="solid">
          <fgColor indexed="47"/>
          <bgColor indexed="44"/>
        </patternFill>
      </fill>
      <border>
        <left style="thin">
          <color indexed="58"/>
        </left>
        <right style="thin">
          <color indexed="58"/>
        </right>
        <top style="thin">
          <color indexed="58"/>
        </top>
        <bottom style="thin">
          <color indexed="58"/>
        </bottom>
      </border>
    </dxf>
    <dxf>
      <font>
        <b val="0"/>
        <i val="0"/>
        <color auto="1"/>
      </font>
      <fill>
        <patternFill patternType="solid">
          <fgColor rgb="FFFFCC99"/>
          <bgColor rgb="FF99CCFF"/>
        </patternFill>
      </fill>
      <border>
        <left style="thin">
          <color rgb="FF003300"/>
        </left>
        <right style="thin">
          <color rgb="FFFF0000"/>
        </right>
        <top style="thin"/>
        <bottom style="thin">
          <color rgb="FFFF0000"/>
        </bottom>
      </border>
    </dxf>
    <dxf>
      <font>
        <b val="0"/>
        <i val="0"/>
        <color auto="1"/>
      </font>
      <fill>
        <patternFill patternType="mediumGray">
          <fgColor rgb="FFCCCCFF"/>
          <bgColor rgb="FFCCFFFF"/>
        </patternFill>
      </fill>
      <border>
        <left style="thin">
          <color rgb="FF99CCFF"/>
        </left>
        <right style="thin">
          <color rgb="FF0000FF"/>
        </right>
        <top style="thin"/>
        <bottom style="thin">
          <color rgb="FF0000FF"/>
        </bottom>
      </border>
    </dxf>
    <dxf>
      <font>
        <b val="0"/>
        <i val="0"/>
        <color auto="1"/>
      </font>
      <fill>
        <patternFill patternType="lightGray">
          <fgColor rgb="FFCCFFFF"/>
          <bgColor rgb="FFFFFFFF"/>
        </patternFill>
      </fill>
      <border>
        <left style="thin">
          <color rgb="FF99CCFF"/>
        </left>
        <right style="thin">
          <color rgb="FF0000FF"/>
        </right>
        <top style="thin"/>
        <bottom style="thin">
          <color rgb="FF00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critorio%20Juan\Asesor%20DDT-JFO\POAI\Copia%20de%20Anexo-1--Plan-Indicativo%20Versi&#243;n%2011%20juli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MARTINL\Documents\2017\POAI%202018\DAMIAN\POAI%202018%20Cuadrado%20impresion%20113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ow r="3">
          <cell r="G3" t="str">
            <v>1. Fin de la pobreza</v>
          </cell>
          <cell r="K3" t="str">
            <v>Mantenimiento</v>
          </cell>
        </row>
        <row r="4">
          <cell r="B4" t="str">
            <v>Educación</v>
          </cell>
          <cell r="C4" t="str">
            <v>A.1</v>
          </cell>
          <cell r="G4" t="str">
            <v>2. Hambre cero</v>
          </cell>
          <cell r="K4" t="str">
            <v>Reducción</v>
          </cell>
        </row>
        <row r="5">
          <cell r="B5" t="str">
            <v>Salud</v>
          </cell>
          <cell r="C5" t="str">
            <v>A.2</v>
          </cell>
          <cell r="G5" t="str">
            <v>3. Salud y bienestar</v>
          </cell>
          <cell r="K5" t="str">
            <v>Incremento</v>
          </cell>
        </row>
        <row r="6">
          <cell r="B6" t="str">
            <v>APSB</v>
          </cell>
          <cell r="C6" t="str">
            <v>A.3</v>
          </cell>
          <cell r="G6" t="str">
            <v>4. Educación de calidad</v>
          </cell>
        </row>
        <row r="7">
          <cell r="B7" t="str">
            <v>Deporte y Recreación</v>
          </cell>
          <cell r="C7" t="str">
            <v>A.4</v>
          </cell>
          <cell r="G7" t="str">
            <v>5. Igualdad de género</v>
          </cell>
        </row>
        <row r="8">
          <cell r="B8" t="str">
            <v>Cultura</v>
          </cell>
          <cell r="C8" t="str">
            <v>A.5</v>
          </cell>
          <cell r="G8" t="str">
            <v>6. Agua limpia y saneamiento</v>
          </cell>
        </row>
        <row r="9">
          <cell r="B9" t="str">
            <v>Servicios Públicos</v>
          </cell>
          <cell r="C9" t="str">
            <v>A.6</v>
          </cell>
          <cell r="G9" t="str">
            <v>7. Energía Asequible y no contaminante</v>
          </cell>
        </row>
        <row r="10">
          <cell r="B10" t="str">
            <v>Vivienda</v>
          </cell>
          <cell r="C10" t="str">
            <v>A.7</v>
          </cell>
          <cell r="G10" t="str">
            <v>8. Trabajo decente y crecimiento económico</v>
          </cell>
        </row>
        <row r="11">
          <cell r="B11" t="str">
            <v>Agropecuario</v>
          </cell>
          <cell r="C11" t="str">
            <v>A.8</v>
          </cell>
          <cell r="G11" t="str">
            <v>9. Industria, innovación e infraestructura</v>
          </cell>
        </row>
        <row r="12">
          <cell r="B12" t="str">
            <v>Transporte</v>
          </cell>
          <cell r="C12" t="str">
            <v>A.9</v>
          </cell>
          <cell r="G12" t="str">
            <v>10. Reducción de las desigualdades</v>
          </cell>
        </row>
        <row r="13">
          <cell r="B13" t="str">
            <v>Ambiental</v>
          </cell>
          <cell r="C13" t="str">
            <v>A.10</v>
          </cell>
          <cell r="G13" t="str">
            <v>11. Ciudades y comunidades sostenibles</v>
          </cell>
        </row>
        <row r="14">
          <cell r="B14" t="str">
            <v>Centros de Reclusión</v>
          </cell>
          <cell r="C14" t="str">
            <v>A.11</v>
          </cell>
          <cell r="G14" t="str">
            <v>12. Producción y consumo responsables</v>
          </cell>
        </row>
        <row r="15">
          <cell r="B15" t="str">
            <v>Prevención y atención de desastres</v>
          </cell>
          <cell r="C15" t="str">
            <v>A.12</v>
          </cell>
          <cell r="G15" t="str">
            <v>13. Acción por el clima</v>
          </cell>
        </row>
        <row r="16">
          <cell r="B16" t="str">
            <v>Promoción del desarrollo</v>
          </cell>
          <cell r="C16" t="str">
            <v>A.13</v>
          </cell>
          <cell r="G16" t="str">
            <v>14. Vida Submarina</v>
          </cell>
        </row>
        <row r="17">
          <cell r="B17" t="str">
            <v>Atención a grupos vulnerables - promoción social</v>
          </cell>
          <cell r="C17" t="str">
            <v>A.14</v>
          </cell>
          <cell r="G17" t="str">
            <v>15. Vida de ecosistemas terrestres</v>
          </cell>
        </row>
        <row r="18">
          <cell r="B18" t="str">
            <v>Equipamiento </v>
          </cell>
          <cell r="C18" t="str">
            <v>A.15</v>
          </cell>
          <cell r="G18" t="str">
            <v>16. Paz, justicia e instituciones sólidas</v>
          </cell>
        </row>
        <row r="19">
          <cell r="B19" t="str">
            <v>Desarrollo comunitario</v>
          </cell>
          <cell r="C19" t="str">
            <v>A.16</v>
          </cell>
          <cell r="G19" t="str">
            <v>17. Alianzas para lograr los objetivos</v>
          </cell>
        </row>
        <row r="20">
          <cell r="B20" t="str">
            <v>Fortalecimiento institucional</v>
          </cell>
          <cell r="C20" t="str">
            <v>A.17</v>
          </cell>
        </row>
        <row r="21">
          <cell r="B21" t="str">
            <v>Justicia y seguridad</v>
          </cell>
          <cell r="C21" t="str">
            <v>A.18</v>
          </cell>
        </row>
      </sheetData>
      <sheetData sheetId="2">
        <row r="4">
          <cell r="D4" t="str">
            <v>fina</v>
          </cell>
        </row>
        <row r="5">
          <cell r="D5" t="str">
            <v>2. La cosa no es fácil pero siempre igual sobrevivimos</v>
          </cell>
        </row>
        <row r="6">
          <cell r="D6" t="str">
            <v>3. Vengo yo</v>
          </cell>
        </row>
        <row r="7">
          <cell r="D7" t="str">
            <v>4. Tenemo' la lluvia el frío el calor</v>
          </cell>
        </row>
        <row r="8">
          <cell r="D8" t="str">
            <v>5. Oye</v>
          </cell>
        </row>
        <row r="9">
          <cell r="D9" t="str">
            <v>6. Bye Bye</v>
          </cell>
        </row>
        <row r="10">
          <cell r="D10" t="str">
            <v>7. Quien es</v>
          </cell>
        </row>
        <row r="11">
          <cell r="D11" t="str">
            <v>8. el que te pone a brincar</v>
          </cell>
        </row>
        <row r="12">
          <cell r="D12" t="str">
            <v>9. el que te puede besar</v>
          </cell>
        </row>
        <row r="13">
          <cell r="D13" t="str">
            <v>10. quien esd</v>
          </cell>
        </row>
        <row r="14">
          <cell r="D14" t="str">
            <v>11. a ella le gusta</v>
          </cell>
        </row>
        <row r="15">
          <cell r="D15" t="str">
            <v>12. la gasolina</v>
          </cell>
        </row>
        <row r="16">
          <cell r="D16" t="str">
            <v>13. dame más</v>
          </cell>
        </row>
        <row r="17">
          <cell r="D17" t="str">
            <v>14. gasolina</v>
          </cell>
        </row>
        <row r="18">
          <cell r="D18" t="str">
            <v>15. Como le encanta la gasolina</v>
          </cell>
        </row>
        <row r="19">
          <cell r="D19" t="str">
            <v>16. dame más gasolina</v>
          </cell>
        </row>
        <row r="20">
          <cell r="D20" t="str">
            <v> </v>
          </cell>
        </row>
        <row r="21">
          <cell r="D21" t="str">
            <v> </v>
          </cell>
        </row>
        <row r="22">
          <cell r="D22" t="str">
            <v> </v>
          </cell>
        </row>
        <row r="23">
          <cell r="D23" t="str">
            <v> </v>
          </cell>
        </row>
        <row r="24">
          <cell r="D24" t="str">
            <v> </v>
          </cell>
        </row>
        <row r="25">
          <cell r="D25" t="str">
            <v> </v>
          </cell>
        </row>
        <row r="26">
          <cell r="D26" t="str">
            <v> </v>
          </cell>
        </row>
        <row r="27">
          <cell r="D27" t="str">
            <v> </v>
          </cell>
        </row>
        <row r="28">
          <cell r="D28" t="str">
            <v> </v>
          </cell>
        </row>
        <row r="29">
          <cell r="D29" t="str">
            <v> </v>
          </cell>
        </row>
        <row r="30">
          <cell r="D30" t="str">
            <v> </v>
          </cell>
        </row>
        <row r="31">
          <cell r="D31" t="str">
            <v> </v>
          </cell>
        </row>
        <row r="32">
          <cell r="D32" t="str">
            <v> </v>
          </cell>
        </row>
        <row r="33">
          <cell r="D33" t="str">
            <v> </v>
          </cell>
        </row>
        <row r="34">
          <cell r="D34" t="str">
            <v> </v>
          </cell>
        </row>
        <row r="35">
          <cell r="D35" t="str">
            <v> </v>
          </cell>
        </row>
        <row r="36">
          <cell r="D36" t="str">
            <v> </v>
          </cell>
        </row>
        <row r="37">
          <cell r="D37" t="str">
            <v> </v>
          </cell>
        </row>
        <row r="38">
          <cell r="D38" t="str">
            <v> </v>
          </cell>
        </row>
        <row r="39">
          <cell r="D39" t="str">
            <v> </v>
          </cell>
        </row>
        <row r="40">
          <cell r="D40" t="str">
            <v> </v>
          </cell>
        </row>
        <row r="41">
          <cell r="D41" t="str">
            <v> </v>
          </cell>
        </row>
        <row r="42">
          <cell r="D42" t="str">
            <v> </v>
          </cell>
        </row>
        <row r="43">
          <cell r="D43" t="str">
            <v> </v>
          </cell>
        </row>
        <row r="44">
          <cell r="D44" t="str">
            <v> </v>
          </cell>
        </row>
        <row r="45">
          <cell r="D45" t="str">
            <v> </v>
          </cell>
        </row>
        <row r="46">
          <cell r="D46" t="str">
            <v> </v>
          </cell>
        </row>
        <row r="47">
          <cell r="D47" t="str">
            <v> </v>
          </cell>
        </row>
        <row r="48">
          <cell r="D48" t="str">
            <v> </v>
          </cell>
        </row>
        <row r="49">
          <cell r="D49" t="str">
            <v> </v>
          </cell>
        </row>
        <row r="50">
          <cell r="D50" t="str">
            <v> </v>
          </cell>
        </row>
        <row r="51">
          <cell r="D51" t="str">
            <v> </v>
          </cell>
        </row>
        <row r="52">
          <cell r="D52" t="str">
            <v> </v>
          </cell>
        </row>
        <row r="53">
          <cell r="D53"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s"/>
      <sheetName val="Descripción_Glosario"/>
      <sheetName val="Plan_Indicativo"/>
      <sheetName val="Listados"/>
      <sheetName val="Proyectos"/>
      <sheetName val="Programación_Financiera"/>
      <sheetName val="POAI"/>
      <sheetName val="Hoja1"/>
    </sheetNames>
    <sheetDataSet>
      <sheetData sheetId="0">
        <row r="2">
          <cell r="G2" t="str">
            <v>0001</v>
          </cell>
        </row>
        <row r="3">
          <cell r="G3" t="str">
            <v>0002</v>
          </cell>
        </row>
        <row r="4">
          <cell r="G4" t="str">
            <v>0003</v>
          </cell>
        </row>
        <row r="5">
          <cell r="G5" t="str">
            <v>0004</v>
          </cell>
        </row>
        <row r="6">
          <cell r="G6" t="str">
            <v>0005</v>
          </cell>
        </row>
        <row r="7">
          <cell r="G7" t="str">
            <v>0006</v>
          </cell>
        </row>
        <row r="8">
          <cell r="G8" t="str">
            <v>0007</v>
          </cell>
        </row>
        <row r="9">
          <cell r="G9" t="str">
            <v>0008</v>
          </cell>
        </row>
        <row r="10">
          <cell r="G10" t="str">
            <v>0009</v>
          </cell>
        </row>
        <row r="11">
          <cell r="G11" t="str">
            <v>0010</v>
          </cell>
        </row>
        <row r="12">
          <cell r="G12" t="str">
            <v>0011</v>
          </cell>
        </row>
        <row r="13">
          <cell r="G13" t="str">
            <v>0012</v>
          </cell>
        </row>
        <row r="14">
          <cell r="G14" t="str">
            <v>0013</v>
          </cell>
        </row>
        <row r="15">
          <cell r="G15" t="str">
            <v>0014</v>
          </cell>
        </row>
        <row r="16">
          <cell r="G16" t="str">
            <v>0015</v>
          </cell>
        </row>
        <row r="17">
          <cell r="G17" t="str">
            <v>0016</v>
          </cell>
        </row>
        <row r="18">
          <cell r="G18" t="str">
            <v>0017</v>
          </cell>
        </row>
        <row r="19">
          <cell r="G19" t="str">
            <v>0018</v>
          </cell>
        </row>
        <row r="20">
          <cell r="G20" t="str">
            <v>0019</v>
          </cell>
        </row>
        <row r="21">
          <cell r="G21" t="str">
            <v>0020</v>
          </cell>
        </row>
        <row r="22">
          <cell r="G22" t="str">
            <v>0021</v>
          </cell>
        </row>
        <row r="23">
          <cell r="G23" t="str">
            <v>0022</v>
          </cell>
        </row>
        <row r="24">
          <cell r="G24" t="str">
            <v>0023</v>
          </cell>
        </row>
        <row r="25">
          <cell r="G25" t="str">
            <v>0024</v>
          </cell>
        </row>
        <row r="26">
          <cell r="G26" t="str">
            <v>0025</v>
          </cell>
        </row>
        <row r="27">
          <cell r="G27" t="str">
            <v>0026</v>
          </cell>
        </row>
        <row r="28">
          <cell r="G28" t="str">
            <v>0027</v>
          </cell>
        </row>
        <row r="29">
          <cell r="G29" t="str">
            <v>0028</v>
          </cell>
        </row>
        <row r="30">
          <cell r="G30" t="str">
            <v>0029</v>
          </cell>
        </row>
        <row r="31">
          <cell r="G31" t="str">
            <v>0030</v>
          </cell>
        </row>
        <row r="32">
          <cell r="G32" t="str">
            <v>0031</v>
          </cell>
        </row>
        <row r="33">
          <cell r="G33" t="str">
            <v>0032</v>
          </cell>
        </row>
        <row r="34">
          <cell r="G34" t="str">
            <v>0033</v>
          </cell>
        </row>
        <row r="35">
          <cell r="G35" t="str">
            <v>0034</v>
          </cell>
        </row>
        <row r="36">
          <cell r="G36" t="str">
            <v>0035</v>
          </cell>
        </row>
        <row r="37">
          <cell r="G37" t="str">
            <v>0036</v>
          </cell>
        </row>
        <row r="38">
          <cell r="G38" t="str">
            <v>0037</v>
          </cell>
        </row>
        <row r="39">
          <cell r="G39" t="str">
            <v>0038</v>
          </cell>
        </row>
        <row r="40">
          <cell r="G40" t="str">
            <v>0039</v>
          </cell>
        </row>
        <row r="41">
          <cell r="G41" t="str">
            <v>0040</v>
          </cell>
        </row>
        <row r="42">
          <cell r="G42" t="str">
            <v>0041</v>
          </cell>
        </row>
        <row r="43">
          <cell r="G43" t="str">
            <v>0042</v>
          </cell>
        </row>
        <row r="44">
          <cell r="G44" t="str">
            <v>0043</v>
          </cell>
        </row>
        <row r="45">
          <cell r="G45" t="str">
            <v>0044</v>
          </cell>
        </row>
        <row r="46">
          <cell r="G46" t="str">
            <v>0045</v>
          </cell>
        </row>
        <row r="47">
          <cell r="G47" t="str">
            <v>0046</v>
          </cell>
        </row>
        <row r="48">
          <cell r="G48" t="str">
            <v>0047</v>
          </cell>
        </row>
        <row r="49">
          <cell r="G49" t="str">
            <v>0048</v>
          </cell>
        </row>
        <row r="50">
          <cell r="G50" t="str">
            <v>0049</v>
          </cell>
        </row>
        <row r="51">
          <cell r="G51" t="str">
            <v>0050</v>
          </cell>
        </row>
        <row r="52">
          <cell r="G52" t="str">
            <v>0051</v>
          </cell>
        </row>
        <row r="53">
          <cell r="G53" t="str">
            <v>0052</v>
          </cell>
        </row>
        <row r="54">
          <cell r="G54" t="str">
            <v>0053</v>
          </cell>
        </row>
        <row r="55">
          <cell r="G55" t="str">
            <v>0054</v>
          </cell>
        </row>
        <row r="56">
          <cell r="G56" t="str">
            <v>0055</v>
          </cell>
        </row>
        <row r="57">
          <cell r="G57" t="str">
            <v>0056</v>
          </cell>
        </row>
        <row r="58">
          <cell r="G58" t="str">
            <v>0057</v>
          </cell>
        </row>
        <row r="59">
          <cell r="G59" t="str">
            <v>0058</v>
          </cell>
        </row>
        <row r="60">
          <cell r="G60" t="str">
            <v>0059</v>
          </cell>
        </row>
        <row r="61">
          <cell r="G61" t="str">
            <v>0060</v>
          </cell>
        </row>
        <row r="62">
          <cell r="G62" t="str">
            <v>0061</v>
          </cell>
        </row>
        <row r="63">
          <cell r="G63" t="str">
            <v>0062</v>
          </cell>
        </row>
        <row r="64">
          <cell r="G64" t="str">
            <v>0063</v>
          </cell>
        </row>
        <row r="65">
          <cell r="G65" t="str">
            <v>0064</v>
          </cell>
        </row>
        <row r="66">
          <cell r="G66" t="str">
            <v>0065</v>
          </cell>
        </row>
        <row r="67">
          <cell r="G67" t="str">
            <v>0066</v>
          </cell>
        </row>
        <row r="68">
          <cell r="G68" t="str">
            <v>0067</v>
          </cell>
        </row>
        <row r="69">
          <cell r="G69" t="str">
            <v>0068</v>
          </cell>
        </row>
        <row r="70">
          <cell r="G70" t="str">
            <v>0069</v>
          </cell>
        </row>
        <row r="71">
          <cell r="G71" t="str">
            <v>0070</v>
          </cell>
        </row>
        <row r="72">
          <cell r="G72" t="str">
            <v>0071</v>
          </cell>
        </row>
        <row r="73">
          <cell r="G73" t="str">
            <v>0072</v>
          </cell>
        </row>
        <row r="74">
          <cell r="G74" t="str">
            <v>0073</v>
          </cell>
        </row>
        <row r="75">
          <cell r="G75" t="str">
            <v>0074</v>
          </cell>
        </row>
        <row r="76">
          <cell r="G76" t="str">
            <v>0075</v>
          </cell>
        </row>
        <row r="77">
          <cell r="G77" t="str">
            <v>0076</v>
          </cell>
        </row>
        <row r="78">
          <cell r="G78" t="str">
            <v>0077</v>
          </cell>
        </row>
        <row r="79">
          <cell r="G79" t="str">
            <v>0078</v>
          </cell>
        </row>
        <row r="80">
          <cell r="G80" t="str">
            <v>0079</v>
          </cell>
        </row>
        <row r="81">
          <cell r="G81" t="str">
            <v>0080</v>
          </cell>
        </row>
        <row r="82">
          <cell r="G82" t="str">
            <v>0081</v>
          </cell>
        </row>
        <row r="83">
          <cell r="G83" t="str">
            <v>0082</v>
          </cell>
        </row>
        <row r="84">
          <cell r="G84" t="str">
            <v>0083</v>
          </cell>
        </row>
        <row r="85">
          <cell r="G85" t="str">
            <v>0084</v>
          </cell>
        </row>
        <row r="86">
          <cell r="G86" t="str">
            <v>0085</v>
          </cell>
        </row>
        <row r="87">
          <cell r="G87" t="str">
            <v>0086</v>
          </cell>
        </row>
        <row r="88">
          <cell r="G88" t="str">
            <v>0087</v>
          </cell>
        </row>
        <row r="89">
          <cell r="G89" t="str">
            <v>0088</v>
          </cell>
        </row>
        <row r="90">
          <cell r="G90" t="str">
            <v>0089</v>
          </cell>
        </row>
        <row r="91">
          <cell r="G91" t="str">
            <v>0090</v>
          </cell>
        </row>
        <row r="92">
          <cell r="G92" t="str">
            <v>0091</v>
          </cell>
        </row>
        <row r="93">
          <cell r="G93" t="str">
            <v>0092</v>
          </cell>
        </row>
        <row r="94">
          <cell r="G94" t="str">
            <v>0093</v>
          </cell>
        </row>
        <row r="95">
          <cell r="G95" t="str">
            <v>0094</v>
          </cell>
        </row>
        <row r="96">
          <cell r="G96" t="str">
            <v>0095</v>
          </cell>
        </row>
        <row r="97">
          <cell r="G97" t="str">
            <v>0096</v>
          </cell>
        </row>
        <row r="98">
          <cell r="G98" t="str">
            <v>0097</v>
          </cell>
        </row>
        <row r="99">
          <cell r="G99" t="str">
            <v>0098</v>
          </cell>
        </row>
        <row r="100">
          <cell r="G100" t="str">
            <v>0099</v>
          </cell>
        </row>
        <row r="101">
          <cell r="G101" t="str">
            <v>0100</v>
          </cell>
        </row>
        <row r="102">
          <cell r="G102" t="str">
            <v>0101</v>
          </cell>
        </row>
        <row r="103">
          <cell r="G103" t="str">
            <v>0102</v>
          </cell>
        </row>
        <row r="104">
          <cell r="G104" t="str">
            <v>0103</v>
          </cell>
        </row>
        <row r="105">
          <cell r="G105" t="str">
            <v>0104</v>
          </cell>
        </row>
        <row r="106">
          <cell r="G106" t="str">
            <v>0105</v>
          </cell>
        </row>
        <row r="107">
          <cell r="G107" t="str">
            <v>0106</v>
          </cell>
        </row>
        <row r="108">
          <cell r="G108" t="str">
            <v>0107</v>
          </cell>
        </row>
        <row r="109">
          <cell r="G109" t="str">
            <v>0108</v>
          </cell>
        </row>
        <row r="110">
          <cell r="G110" t="str">
            <v>0109</v>
          </cell>
        </row>
        <row r="111">
          <cell r="G111" t="str">
            <v>0110</v>
          </cell>
        </row>
        <row r="112">
          <cell r="G112" t="str">
            <v>0111</v>
          </cell>
        </row>
        <row r="113">
          <cell r="G113" t="str">
            <v>0112</v>
          </cell>
        </row>
        <row r="114">
          <cell r="G114" t="str">
            <v>0113</v>
          </cell>
        </row>
        <row r="115">
          <cell r="G115" t="str">
            <v>0114</v>
          </cell>
        </row>
        <row r="116">
          <cell r="G116" t="str">
            <v>0115</v>
          </cell>
        </row>
        <row r="117">
          <cell r="G117" t="str">
            <v>0116</v>
          </cell>
        </row>
        <row r="118">
          <cell r="G118" t="str">
            <v>0117</v>
          </cell>
        </row>
        <row r="119">
          <cell r="G119" t="str">
            <v>0118</v>
          </cell>
        </row>
        <row r="120">
          <cell r="G120" t="str">
            <v>0119</v>
          </cell>
        </row>
        <row r="121">
          <cell r="G121" t="str">
            <v>0120</v>
          </cell>
        </row>
        <row r="122">
          <cell r="G122" t="str">
            <v>0121</v>
          </cell>
        </row>
        <row r="123">
          <cell r="G123" t="str">
            <v>0122</v>
          </cell>
        </row>
        <row r="124">
          <cell r="G124" t="str">
            <v>0123</v>
          </cell>
        </row>
        <row r="125">
          <cell r="G125" t="str">
            <v>0124</v>
          </cell>
        </row>
        <row r="126">
          <cell r="G126" t="str">
            <v>0125</v>
          </cell>
        </row>
        <row r="127">
          <cell r="G127" t="str">
            <v>0126</v>
          </cell>
        </row>
        <row r="128">
          <cell r="G128" t="str">
            <v>0127</v>
          </cell>
        </row>
        <row r="129">
          <cell r="G129" t="str">
            <v>0128</v>
          </cell>
        </row>
        <row r="130">
          <cell r="G130" t="str">
            <v>0129</v>
          </cell>
        </row>
        <row r="131">
          <cell r="G131" t="str">
            <v>0130</v>
          </cell>
        </row>
        <row r="132">
          <cell r="G132" t="str">
            <v>0131</v>
          </cell>
        </row>
        <row r="133">
          <cell r="G133" t="str">
            <v>0132</v>
          </cell>
        </row>
        <row r="134">
          <cell r="G134" t="str">
            <v>0133</v>
          </cell>
        </row>
        <row r="135">
          <cell r="G135" t="str">
            <v>0134</v>
          </cell>
        </row>
        <row r="136">
          <cell r="G136" t="str">
            <v>0135</v>
          </cell>
        </row>
        <row r="137">
          <cell r="G137" t="str">
            <v>0136</v>
          </cell>
        </row>
        <row r="138">
          <cell r="G138" t="str">
            <v>0137</v>
          </cell>
        </row>
        <row r="139">
          <cell r="G139" t="str">
            <v/>
          </cell>
        </row>
        <row r="140">
          <cell r="G140" t="str">
            <v/>
          </cell>
        </row>
        <row r="141">
          <cell r="G141" t="str">
            <v/>
          </cell>
        </row>
        <row r="142">
          <cell r="G142" t="str">
            <v/>
          </cell>
        </row>
        <row r="143">
          <cell r="G143" t="str">
            <v/>
          </cell>
        </row>
        <row r="144">
          <cell r="G144" t="str">
            <v/>
          </cell>
        </row>
        <row r="145">
          <cell r="G145" t="str">
            <v/>
          </cell>
        </row>
        <row r="146">
          <cell r="G146" t="str">
            <v/>
          </cell>
        </row>
        <row r="147">
          <cell r="G147" t="str">
            <v/>
          </cell>
        </row>
        <row r="148">
          <cell r="G148" t="str">
            <v/>
          </cell>
        </row>
        <row r="149">
          <cell r="G149" t="str">
            <v/>
          </cell>
        </row>
        <row r="150">
          <cell r="G150" t="str">
            <v/>
          </cell>
        </row>
        <row r="151">
          <cell r="G151" t="str">
            <v/>
          </cell>
        </row>
        <row r="152">
          <cell r="G152" t="str">
            <v/>
          </cell>
        </row>
        <row r="153">
          <cell r="G153" t="str">
            <v/>
          </cell>
        </row>
        <row r="154">
          <cell r="G154" t="str">
            <v/>
          </cell>
        </row>
        <row r="155">
          <cell r="G155" t="str">
            <v/>
          </cell>
        </row>
        <row r="156">
          <cell r="G156" t="str">
            <v/>
          </cell>
        </row>
        <row r="157">
          <cell r="G157" t="str">
            <v/>
          </cell>
        </row>
        <row r="158">
          <cell r="G158" t="str">
            <v/>
          </cell>
        </row>
        <row r="159">
          <cell r="G159" t="str">
            <v/>
          </cell>
        </row>
        <row r="160">
          <cell r="G160" t="str">
            <v/>
          </cell>
        </row>
        <row r="161">
          <cell r="G161" t="str">
            <v/>
          </cell>
        </row>
        <row r="162">
          <cell r="G162" t="str">
            <v/>
          </cell>
        </row>
        <row r="163">
          <cell r="G163" t="str">
            <v/>
          </cell>
        </row>
        <row r="164">
          <cell r="G164" t="str">
            <v/>
          </cell>
        </row>
        <row r="165">
          <cell r="G165" t="str">
            <v/>
          </cell>
        </row>
        <row r="166">
          <cell r="G166" t="str">
            <v/>
          </cell>
        </row>
        <row r="167">
          <cell r="G167" t="str">
            <v/>
          </cell>
        </row>
        <row r="168">
          <cell r="G168" t="str">
            <v/>
          </cell>
        </row>
        <row r="169">
          <cell r="G169" t="str">
            <v/>
          </cell>
        </row>
        <row r="170">
          <cell r="G170" t="str">
            <v/>
          </cell>
        </row>
        <row r="171">
          <cell r="G171" t="str">
            <v/>
          </cell>
        </row>
        <row r="172">
          <cell r="G172" t="str">
            <v/>
          </cell>
        </row>
        <row r="173">
          <cell r="G173" t="str">
            <v/>
          </cell>
        </row>
        <row r="174">
          <cell r="G174" t="str">
            <v/>
          </cell>
        </row>
        <row r="175">
          <cell r="G175" t="str">
            <v/>
          </cell>
        </row>
        <row r="176">
          <cell r="G176" t="str">
            <v/>
          </cell>
        </row>
        <row r="177">
          <cell r="G177" t="str">
            <v/>
          </cell>
        </row>
        <row r="178">
          <cell r="G178" t="str">
            <v/>
          </cell>
        </row>
        <row r="179">
          <cell r="G179" t="str">
            <v/>
          </cell>
        </row>
        <row r="180">
          <cell r="G180" t="str">
            <v/>
          </cell>
        </row>
        <row r="181">
          <cell r="G181" t="str">
            <v/>
          </cell>
        </row>
        <row r="182">
          <cell r="G182" t="str">
            <v/>
          </cell>
        </row>
        <row r="183">
          <cell r="G183" t="str">
            <v/>
          </cell>
        </row>
        <row r="184">
          <cell r="G184" t="str">
            <v/>
          </cell>
        </row>
        <row r="185">
          <cell r="G185" t="str">
            <v/>
          </cell>
        </row>
        <row r="186">
          <cell r="G186" t="str">
            <v/>
          </cell>
        </row>
        <row r="187">
          <cell r="G187" t="str">
            <v/>
          </cell>
        </row>
        <row r="188">
          <cell r="G188" t="str">
            <v/>
          </cell>
        </row>
        <row r="189">
          <cell r="G189" t="str">
            <v/>
          </cell>
        </row>
        <row r="190">
          <cell r="G190" t="str">
            <v/>
          </cell>
        </row>
        <row r="191">
          <cell r="G191" t="str">
            <v/>
          </cell>
        </row>
        <row r="192">
          <cell r="G192" t="str">
            <v/>
          </cell>
        </row>
        <row r="193">
          <cell r="G193" t="str">
            <v/>
          </cell>
        </row>
        <row r="194">
          <cell r="G194" t="str">
            <v/>
          </cell>
        </row>
        <row r="195">
          <cell r="G195" t="str">
            <v/>
          </cell>
        </row>
        <row r="196">
          <cell r="G196" t="str">
            <v/>
          </cell>
        </row>
        <row r="197">
          <cell r="G197" t="str">
            <v/>
          </cell>
        </row>
        <row r="198">
          <cell r="G198" t="str">
            <v/>
          </cell>
        </row>
        <row r="199">
          <cell r="G199" t="str">
            <v/>
          </cell>
        </row>
        <row r="200">
          <cell r="G200" t="str">
            <v/>
          </cell>
        </row>
        <row r="201">
          <cell r="G201" t="str">
            <v/>
          </cell>
        </row>
        <row r="202">
          <cell r="G202" t="str">
            <v/>
          </cell>
        </row>
        <row r="203">
          <cell r="G203" t="str">
            <v/>
          </cell>
        </row>
        <row r="204">
          <cell r="G204" t="str">
            <v/>
          </cell>
        </row>
        <row r="205">
          <cell r="G205" t="str">
            <v/>
          </cell>
        </row>
        <row r="206">
          <cell r="G206" t="str">
            <v/>
          </cell>
        </row>
        <row r="207">
          <cell r="G207" t="str">
            <v/>
          </cell>
        </row>
        <row r="208">
          <cell r="G208" t="str">
            <v/>
          </cell>
        </row>
        <row r="209">
          <cell r="G209" t="str">
            <v/>
          </cell>
        </row>
        <row r="210">
          <cell r="G210" t="str">
            <v/>
          </cell>
        </row>
        <row r="211">
          <cell r="G211" t="str">
            <v/>
          </cell>
        </row>
        <row r="212">
          <cell r="G212" t="str">
            <v/>
          </cell>
        </row>
        <row r="213">
          <cell r="G213" t="str">
            <v/>
          </cell>
        </row>
        <row r="214">
          <cell r="G214" t="str">
            <v/>
          </cell>
        </row>
        <row r="215">
          <cell r="G215" t="str">
            <v/>
          </cell>
        </row>
        <row r="216">
          <cell r="G216" t="str">
            <v/>
          </cell>
        </row>
        <row r="217">
          <cell r="G217" t="str">
            <v/>
          </cell>
        </row>
        <row r="218">
          <cell r="G218" t="str">
            <v/>
          </cell>
        </row>
        <row r="219">
          <cell r="G219" t="str">
            <v/>
          </cell>
        </row>
        <row r="220">
          <cell r="G220" t="str">
            <v/>
          </cell>
        </row>
        <row r="221">
          <cell r="G221" t="str">
            <v/>
          </cell>
        </row>
        <row r="222">
          <cell r="G222" t="str">
            <v/>
          </cell>
        </row>
        <row r="223">
          <cell r="G223" t="str">
            <v/>
          </cell>
        </row>
        <row r="224">
          <cell r="G224" t="str">
            <v/>
          </cell>
        </row>
        <row r="225">
          <cell r="G225" t="str">
            <v/>
          </cell>
        </row>
        <row r="226">
          <cell r="G226" t="str">
            <v/>
          </cell>
        </row>
        <row r="227">
          <cell r="G227" t="str">
            <v/>
          </cell>
        </row>
        <row r="228">
          <cell r="G228" t="str">
            <v/>
          </cell>
        </row>
        <row r="229">
          <cell r="G229" t="str">
            <v/>
          </cell>
        </row>
        <row r="230">
          <cell r="G230" t="str">
            <v/>
          </cell>
        </row>
        <row r="231">
          <cell r="G231" t="str">
            <v/>
          </cell>
        </row>
        <row r="232">
          <cell r="G232" t="str">
            <v/>
          </cell>
        </row>
        <row r="233">
          <cell r="G233" t="str">
            <v/>
          </cell>
        </row>
        <row r="234">
          <cell r="G234" t="str">
            <v/>
          </cell>
        </row>
        <row r="235">
          <cell r="G235" t="str">
            <v/>
          </cell>
        </row>
        <row r="236">
          <cell r="G236" t="str">
            <v/>
          </cell>
        </row>
        <row r="237">
          <cell r="G237" t="str">
            <v/>
          </cell>
        </row>
        <row r="238">
          <cell r="G238" t="str">
            <v/>
          </cell>
        </row>
        <row r="239">
          <cell r="G239" t="str">
            <v/>
          </cell>
        </row>
        <row r="240">
          <cell r="G240" t="str">
            <v/>
          </cell>
        </row>
        <row r="241">
          <cell r="G241" t="str">
            <v/>
          </cell>
        </row>
        <row r="242">
          <cell r="G242" t="str">
            <v/>
          </cell>
        </row>
        <row r="243">
          <cell r="G243" t="str">
            <v/>
          </cell>
        </row>
        <row r="244">
          <cell r="G244" t="str">
            <v/>
          </cell>
        </row>
        <row r="245">
          <cell r="G245" t="str">
            <v/>
          </cell>
        </row>
        <row r="246">
          <cell r="G246" t="str">
            <v/>
          </cell>
        </row>
        <row r="247">
          <cell r="G247" t="str">
            <v/>
          </cell>
        </row>
        <row r="248">
          <cell r="G248" t="str">
            <v/>
          </cell>
        </row>
        <row r="249">
          <cell r="G249" t="str">
            <v/>
          </cell>
        </row>
        <row r="250">
          <cell r="G250" t="str">
            <v/>
          </cell>
        </row>
        <row r="251">
          <cell r="G251" t="str">
            <v/>
          </cell>
        </row>
        <row r="252">
          <cell r="G252" t="str">
            <v/>
          </cell>
        </row>
        <row r="253">
          <cell r="G253" t="str">
            <v/>
          </cell>
        </row>
        <row r="254">
          <cell r="G254" t="str">
            <v/>
          </cell>
        </row>
        <row r="255">
          <cell r="G255" t="str">
            <v/>
          </cell>
        </row>
        <row r="256">
          <cell r="G256" t="str">
            <v/>
          </cell>
        </row>
        <row r="257">
          <cell r="G257" t="str">
            <v/>
          </cell>
        </row>
        <row r="258">
          <cell r="G258" t="str">
            <v/>
          </cell>
        </row>
        <row r="259">
          <cell r="G259" t="str">
            <v/>
          </cell>
        </row>
        <row r="260">
          <cell r="G260" t="str">
            <v/>
          </cell>
        </row>
        <row r="261">
          <cell r="G261" t="str">
            <v/>
          </cell>
        </row>
        <row r="262">
          <cell r="G262" t="str">
            <v/>
          </cell>
        </row>
        <row r="263">
          <cell r="G263" t="str">
            <v/>
          </cell>
        </row>
        <row r="264">
          <cell r="G264" t="str">
            <v/>
          </cell>
        </row>
        <row r="265">
          <cell r="G265" t="str">
            <v/>
          </cell>
        </row>
        <row r="266">
          <cell r="G266" t="str">
            <v/>
          </cell>
        </row>
        <row r="267">
          <cell r="G267" t="str">
            <v/>
          </cell>
        </row>
        <row r="268">
          <cell r="G268" t="str">
            <v/>
          </cell>
        </row>
        <row r="269">
          <cell r="G269" t="str">
            <v/>
          </cell>
        </row>
        <row r="270">
          <cell r="G270" t="str">
            <v/>
          </cell>
        </row>
        <row r="271">
          <cell r="G271" t="str">
            <v/>
          </cell>
        </row>
        <row r="272">
          <cell r="G272" t="str">
            <v/>
          </cell>
        </row>
        <row r="273">
          <cell r="G273" t="str">
            <v/>
          </cell>
        </row>
        <row r="274">
          <cell r="G274" t="str">
            <v/>
          </cell>
        </row>
        <row r="275">
          <cell r="G275" t="str">
            <v/>
          </cell>
        </row>
        <row r="276">
          <cell r="G276" t="str">
            <v/>
          </cell>
        </row>
        <row r="277">
          <cell r="G277" t="str">
            <v/>
          </cell>
        </row>
        <row r="278">
          <cell r="G278" t="str">
            <v/>
          </cell>
        </row>
        <row r="279">
          <cell r="G279" t="str">
            <v/>
          </cell>
        </row>
        <row r="280">
          <cell r="G280" t="str">
            <v/>
          </cell>
        </row>
        <row r="281">
          <cell r="G281" t="str">
            <v/>
          </cell>
        </row>
        <row r="282">
          <cell r="G282" t="str">
            <v/>
          </cell>
        </row>
        <row r="283">
          <cell r="G283" t="str">
            <v/>
          </cell>
        </row>
        <row r="284">
          <cell r="G284" t="str">
            <v/>
          </cell>
        </row>
        <row r="285">
          <cell r="G285" t="str">
            <v/>
          </cell>
        </row>
        <row r="286">
          <cell r="G286" t="str">
            <v/>
          </cell>
        </row>
        <row r="287">
          <cell r="G287" t="str">
            <v/>
          </cell>
        </row>
        <row r="288">
          <cell r="G288" t="str">
            <v/>
          </cell>
        </row>
        <row r="289">
          <cell r="G289" t="str">
            <v/>
          </cell>
        </row>
        <row r="290">
          <cell r="G290" t="str">
            <v/>
          </cell>
        </row>
        <row r="291">
          <cell r="G291" t="str">
            <v/>
          </cell>
        </row>
        <row r="292">
          <cell r="G292" t="str">
            <v/>
          </cell>
        </row>
        <row r="293">
          <cell r="G293" t="str">
            <v/>
          </cell>
        </row>
        <row r="294">
          <cell r="G294" t="str">
            <v/>
          </cell>
        </row>
        <row r="295">
          <cell r="G295" t="str">
            <v/>
          </cell>
        </row>
        <row r="296">
          <cell r="G296" t="str">
            <v/>
          </cell>
        </row>
        <row r="297">
          <cell r="G297" t="str">
            <v/>
          </cell>
        </row>
        <row r="298">
          <cell r="G298" t="str">
            <v/>
          </cell>
        </row>
        <row r="299">
          <cell r="G299" t="str">
            <v/>
          </cell>
        </row>
        <row r="300">
          <cell r="G300" t="str">
            <v/>
          </cell>
        </row>
        <row r="301">
          <cell r="G301" t="str">
            <v/>
          </cell>
        </row>
        <row r="302">
          <cell r="G302" t="str">
            <v/>
          </cell>
        </row>
        <row r="303">
          <cell r="G303" t="str">
            <v/>
          </cell>
        </row>
        <row r="304">
          <cell r="G304" t="str">
            <v/>
          </cell>
        </row>
        <row r="305">
          <cell r="G305" t="str">
            <v/>
          </cell>
        </row>
        <row r="306">
          <cell r="G306" t="str">
            <v/>
          </cell>
        </row>
        <row r="307">
          <cell r="G307" t="str">
            <v/>
          </cell>
        </row>
        <row r="308">
          <cell r="G308" t="str">
            <v/>
          </cell>
        </row>
        <row r="309">
          <cell r="G309" t="str">
            <v/>
          </cell>
        </row>
        <row r="310">
          <cell r="G310" t="str">
            <v/>
          </cell>
        </row>
        <row r="311">
          <cell r="G311" t="str">
            <v/>
          </cell>
        </row>
        <row r="312">
          <cell r="G312" t="str">
            <v/>
          </cell>
        </row>
        <row r="313">
          <cell r="G313" t="str">
            <v/>
          </cell>
        </row>
        <row r="314">
          <cell r="G314" t="str">
            <v/>
          </cell>
        </row>
        <row r="315">
          <cell r="G315" t="str">
            <v/>
          </cell>
        </row>
        <row r="316">
          <cell r="G316" t="str">
            <v/>
          </cell>
        </row>
        <row r="317">
          <cell r="G317" t="str">
            <v/>
          </cell>
        </row>
        <row r="318">
          <cell r="G318" t="str">
            <v/>
          </cell>
        </row>
        <row r="319">
          <cell r="G319" t="str">
            <v/>
          </cell>
        </row>
        <row r="320">
          <cell r="G320" t="str">
            <v/>
          </cell>
        </row>
        <row r="321">
          <cell r="G321" t="str">
            <v/>
          </cell>
        </row>
        <row r="322">
          <cell r="G322" t="str">
            <v/>
          </cell>
        </row>
        <row r="323">
          <cell r="G323" t="str">
            <v/>
          </cell>
        </row>
        <row r="324">
          <cell r="G324" t="str">
            <v/>
          </cell>
        </row>
        <row r="325">
          <cell r="G325" t="str">
            <v/>
          </cell>
        </row>
        <row r="326">
          <cell r="G326" t="str">
            <v/>
          </cell>
        </row>
        <row r="327">
          <cell r="G327" t="str">
            <v/>
          </cell>
        </row>
        <row r="328">
          <cell r="G328" t="str">
            <v/>
          </cell>
        </row>
        <row r="329">
          <cell r="G329" t="str">
            <v/>
          </cell>
        </row>
        <row r="330">
          <cell r="G330" t="str">
            <v/>
          </cell>
        </row>
        <row r="331">
          <cell r="G331" t="str">
            <v/>
          </cell>
        </row>
        <row r="332">
          <cell r="G332" t="str">
            <v/>
          </cell>
        </row>
        <row r="333">
          <cell r="G333" t="str">
            <v/>
          </cell>
        </row>
        <row r="334">
          <cell r="G334" t="str">
            <v/>
          </cell>
        </row>
        <row r="335">
          <cell r="G335" t="str">
            <v/>
          </cell>
        </row>
        <row r="336">
          <cell r="G336" t="str">
            <v/>
          </cell>
        </row>
        <row r="337">
          <cell r="G337" t="str">
            <v/>
          </cell>
        </row>
        <row r="338">
          <cell r="G338" t="str">
            <v/>
          </cell>
        </row>
        <row r="339">
          <cell r="G339" t="str">
            <v/>
          </cell>
        </row>
        <row r="340">
          <cell r="G340" t="str">
            <v/>
          </cell>
        </row>
        <row r="341">
          <cell r="G341" t="str">
            <v/>
          </cell>
        </row>
        <row r="342">
          <cell r="G342" t="str">
            <v/>
          </cell>
        </row>
        <row r="343">
          <cell r="G343" t="str">
            <v/>
          </cell>
        </row>
        <row r="344">
          <cell r="G344" t="str">
            <v/>
          </cell>
        </row>
        <row r="345">
          <cell r="G345" t="str">
            <v/>
          </cell>
        </row>
        <row r="346">
          <cell r="G346" t="str">
            <v/>
          </cell>
        </row>
        <row r="347">
          <cell r="G347" t="str">
            <v/>
          </cell>
        </row>
        <row r="348">
          <cell r="G348" t="str">
            <v/>
          </cell>
        </row>
        <row r="349">
          <cell r="G349" t="str">
            <v/>
          </cell>
        </row>
        <row r="350">
          <cell r="G350" t="str">
            <v/>
          </cell>
        </row>
        <row r="351">
          <cell r="G351" t="str">
            <v/>
          </cell>
        </row>
        <row r="352">
          <cell r="G352" t="str">
            <v/>
          </cell>
        </row>
        <row r="353">
          <cell r="G353" t="str">
            <v/>
          </cell>
        </row>
        <row r="354">
          <cell r="G354" t="str">
            <v/>
          </cell>
        </row>
        <row r="355">
          <cell r="G355" t="str">
            <v/>
          </cell>
        </row>
        <row r="356">
          <cell r="G356" t="str">
            <v/>
          </cell>
        </row>
        <row r="357">
          <cell r="G357" t="str">
            <v/>
          </cell>
        </row>
        <row r="358">
          <cell r="G358" t="str">
            <v/>
          </cell>
        </row>
        <row r="359">
          <cell r="G359" t="str">
            <v/>
          </cell>
        </row>
        <row r="360">
          <cell r="G360" t="str">
            <v/>
          </cell>
        </row>
        <row r="361">
          <cell r="G361" t="str">
            <v/>
          </cell>
        </row>
        <row r="362">
          <cell r="G362" t="str">
            <v/>
          </cell>
        </row>
        <row r="363">
          <cell r="G363" t="str">
            <v/>
          </cell>
        </row>
        <row r="364">
          <cell r="G364" t="str">
            <v/>
          </cell>
        </row>
        <row r="365">
          <cell r="G365" t="str">
            <v/>
          </cell>
        </row>
        <row r="366">
          <cell r="G366" t="str">
            <v/>
          </cell>
        </row>
        <row r="367">
          <cell r="G367" t="str">
            <v/>
          </cell>
        </row>
        <row r="368">
          <cell r="G368" t="str">
            <v/>
          </cell>
        </row>
        <row r="369">
          <cell r="G369" t="str">
            <v/>
          </cell>
        </row>
        <row r="370">
          <cell r="G370" t="str">
            <v/>
          </cell>
        </row>
        <row r="371">
          <cell r="G371" t="str">
            <v/>
          </cell>
        </row>
        <row r="372">
          <cell r="G372" t="str">
            <v/>
          </cell>
        </row>
        <row r="373">
          <cell r="G373" t="str">
            <v/>
          </cell>
        </row>
        <row r="374">
          <cell r="G374" t="str">
            <v/>
          </cell>
        </row>
        <row r="375">
          <cell r="G375" t="str">
            <v/>
          </cell>
        </row>
        <row r="376">
          <cell r="G376" t="str">
            <v/>
          </cell>
        </row>
        <row r="377">
          <cell r="G377" t="str">
            <v/>
          </cell>
        </row>
        <row r="378">
          <cell r="G378" t="str">
            <v/>
          </cell>
        </row>
        <row r="379">
          <cell r="G379" t="str">
            <v/>
          </cell>
        </row>
        <row r="380">
          <cell r="G380" t="str">
            <v/>
          </cell>
        </row>
        <row r="381">
          <cell r="G381" t="str">
            <v/>
          </cell>
        </row>
        <row r="382">
          <cell r="G382" t="str">
            <v/>
          </cell>
        </row>
        <row r="383">
          <cell r="G383" t="str">
            <v/>
          </cell>
        </row>
        <row r="384">
          <cell r="G384" t="str">
            <v/>
          </cell>
        </row>
        <row r="385">
          <cell r="G385" t="str">
            <v/>
          </cell>
        </row>
        <row r="386">
          <cell r="G386" t="str">
            <v/>
          </cell>
        </row>
        <row r="387">
          <cell r="G387" t="str">
            <v/>
          </cell>
        </row>
        <row r="388">
          <cell r="G388" t="str">
            <v/>
          </cell>
        </row>
        <row r="389">
          <cell r="G389" t="str">
            <v/>
          </cell>
        </row>
        <row r="390">
          <cell r="G390" t="str">
            <v/>
          </cell>
        </row>
        <row r="391">
          <cell r="G391" t="str">
            <v/>
          </cell>
        </row>
        <row r="392">
          <cell r="G392" t="str">
            <v/>
          </cell>
        </row>
        <row r="393">
          <cell r="G393" t="str">
            <v/>
          </cell>
        </row>
        <row r="394">
          <cell r="G394" t="str">
            <v/>
          </cell>
        </row>
        <row r="395">
          <cell r="G395" t="str">
            <v/>
          </cell>
        </row>
        <row r="396">
          <cell r="G396" t="str">
            <v/>
          </cell>
        </row>
        <row r="397">
          <cell r="G397" t="str">
            <v/>
          </cell>
        </row>
        <row r="398">
          <cell r="G398" t="str">
            <v/>
          </cell>
        </row>
        <row r="399">
          <cell r="G399" t="str">
            <v/>
          </cell>
        </row>
        <row r="400">
          <cell r="G400" t="str">
            <v/>
          </cell>
        </row>
        <row r="401">
          <cell r="G401" t="str">
            <v/>
          </cell>
        </row>
        <row r="402">
          <cell r="G402" t="str">
            <v/>
          </cell>
        </row>
        <row r="403">
          <cell r="G403" t="str">
            <v/>
          </cell>
        </row>
        <row r="404">
          <cell r="G404" t="str">
            <v/>
          </cell>
        </row>
        <row r="405">
          <cell r="G405" t="str">
            <v/>
          </cell>
        </row>
        <row r="406">
          <cell r="G406" t="str">
            <v/>
          </cell>
        </row>
        <row r="407">
          <cell r="G407" t="str">
            <v/>
          </cell>
        </row>
        <row r="408">
          <cell r="G408" t="str">
            <v/>
          </cell>
        </row>
        <row r="409">
          <cell r="G409" t="str">
            <v/>
          </cell>
        </row>
        <row r="410">
          <cell r="G410" t="str">
            <v/>
          </cell>
        </row>
        <row r="411">
          <cell r="G411" t="str">
            <v/>
          </cell>
        </row>
        <row r="412">
          <cell r="G412" t="str">
            <v/>
          </cell>
        </row>
        <row r="413">
          <cell r="G413" t="str">
            <v/>
          </cell>
        </row>
        <row r="414">
          <cell r="G414" t="str">
            <v/>
          </cell>
        </row>
        <row r="415">
          <cell r="G415" t="str">
            <v/>
          </cell>
        </row>
        <row r="416">
          <cell r="G416" t="str">
            <v/>
          </cell>
        </row>
        <row r="417">
          <cell r="G417" t="str">
            <v/>
          </cell>
        </row>
        <row r="418">
          <cell r="G418" t="str">
            <v/>
          </cell>
        </row>
        <row r="419">
          <cell r="G419" t="str">
            <v/>
          </cell>
        </row>
        <row r="420">
          <cell r="G420" t="str">
            <v/>
          </cell>
        </row>
        <row r="421">
          <cell r="G421" t="str">
            <v/>
          </cell>
        </row>
        <row r="422">
          <cell r="G422" t="str">
            <v/>
          </cell>
        </row>
        <row r="423">
          <cell r="G423" t="str">
            <v/>
          </cell>
        </row>
        <row r="424">
          <cell r="G424" t="str">
            <v/>
          </cell>
        </row>
        <row r="425">
          <cell r="G425" t="str">
            <v/>
          </cell>
        </row>
        <row r="426">
          <cell r="G426" t="str">
            <v/>
          </cell>
        </row>
        <row r="427">
          <cell r="G427" t="str">
            <v/>
          </cell>
        </row>
        <row r="428">
          <cell r="G428" t="str">
            <v/>
          </cell>
        </row>
        <row r="429">
          <cell r="G429" t="str">
            <v/>
          </cell>
        </row>
        <row r="430">
          <cell r="G430" t="str">
            <v/>
          </cell>
        </row>
        <row r="431">
          <cell r="G431" t="str">
            <v/>
          </cell>
        </row>
        <row r="432">
          <cell r="G432" t="str">
            <v/>
          </cell>
        </row>
        <row r="433">
          <cell r="G433" t="str">
            <v/>
          </cell>
        </row>
        <row r="434">
          <cell r="G434" t="str">
            <v/>
          </cell>
        </row>
        <row r="435">
          <cell r="G435" t="str">
            <v/>
          </cell>
        </row>
        <row r="436">
          <cell r="G436" t="str">
            <v/>
          </cell>
        </row>
        <row r="437">
          <cell r="G437" t="str">
            <v/>
          </cell>
        </row>
        <row r="438">
          <cell r="G438" t="str">
            <v/>
          </cell>
        </row>
        <row r="439">
          <cell r="G439" t="str">
            <v/>
          </cell>
        </row>
        <row r="440">
          <cell r="G440" t="str">
            <v/>
          </cell>
        </row>
        <row r="441">
          <cell r="G441" t="str">
            <v/>
          </cell>
        </row>
        <row r="442">
          <cell r="G442" t="str">
            <v/>
          </cell>
        </row>
        <row r="443">
          <cell r="G443" t="str">
            <v/>
          </cell>
        </row>
        <row r="444">
          <cell r="G444" t="str">
            <v/>
          </cell>
        </row>
        <row r="445">
          <cell r="G445" t="str">
            <v/>
          </cell>
        </row>
        <row r="446">
          <cell r="G446" t="str">
            <v/>
          </cell>
        </row>
        <row r="447">
          <cell r="G447" t="str">
            <v/>
          </cell>
        </row>
        <row r="448">
          <cell r="G448" t="str">
            <v/>
          </cell>
        </row>
        <row r="449">
          <cell r="G449" t="str">
            <v/>
          </cell>
        </row>
        <row r="450">
          <cell r="G450" t="str">
            <v/>
          </cell>
        </row>
        <row r="451">
          <cell r="G451" t="str">
            <v/>
          </cell>
        </row>
        <row r="452">
          <cell r="G452" t="str">
            <v/>
          </cell>
        </row>
        <row r="453">
          <cell r="G453" t="str">
            <v/>
          </cell>
        </row>
        <row r="454">
          <cell r="G454" t="str">
            <v/>
          </cell>
        </row>
        <row r="455">
          <cell r="G455" t="str">
            <v/>
          </cell>
        </row>
        <row r="456">
          <cell r="G456" t="str">
            <v/>
          </cell>
        </row>
        <row r="457">
          <cell r="G457" t="str">
            <v/>
          </cell>
        </row>
        <row r="458">
          <cell r="G458" t="str">
            <v/>
          </cell>
        </row>
        <row r="459">
          <cell r="G459" t="str">
            <v/>
          </cell>
        </row>
        <row r="460">
          <cell r="G460" t="str">
            <v/>
          </cell>
        </row>
        <row r="461">
          <cell r="G461" t="str">
            <v/>
          </cell>
        </row>
        <row r="462">
          <cell r="G462" t="str">
            <v/>
          </cell>
        </row>
        <row r="463">
          <cell r="G463" t="str">
            <v/>
          </cell>
        </row>
        <row r="464">
          <cell r="G464" t="str">
            <v/>
          </cell>
        </row>
        <row r="465">
          <cell r="G465" t="str">
            <v/>
          </cell>
        </row>
        <row r="466">
          <cell r="G466" t="str">
            <v/>
          </cell>
        </row>
        <row r="467">
          <cell r="G467" t="str">
            <v/>
          </cell>
        </row>
        <row r="468">
          <cell r="G468" t="str">
            <v/>
          </cell>
        </row>
        <row r="469">
          <cell r="G469" t="str">
            <v/>
          </cell>
        </row>
        <row r="470">
          <cell r="G470" t="str">
            <v/>
          </cell>
        </row>
        <row r="471">
          <cell r="G471" t="str">
            <v/>
          </cell>
        </row>
        <row r="472">
          <cell r="G472" t="str">
            <v/>
          </cell>
        </row>
        <row r="473">
          <cell r="G473" t="str">
            <v/>
          </cell>
        </row>
        <row r="474">
          <cell r="G474" t="str">
            <v/>
          </cell>
        </row>
        <row r="475">
          <cell r="G475" t="str">
            <v/>
          </cell>
        </row>
        <row r="476">
          <cell r="G476" t="str">
            <v/>
          </cell>
        </row>
        <row r="477">
          <cell r="G477" t="str">
            <v/>
          </cell>
        </row>
        <row r="478">
          <cell r="G478" t="str">
            <v/>
          </cell>
        </row>
        <row r="479">
          <cell r="G479" t="str">
            <v/>
          </cell>
        </row>
        <row r="480">
          <cell r="G480" t="str">
            <v/>
          </cell>
        </row>
        <row r="481">
          <cell r="G481" t="str">
            <v/>
          </cell>
        </row>
        <row r="482">
          <cell r="G482" t="str">
            <v/>
          </cell>
        </row>
        <row r="483">
          <cell r="G483" t="str">
            <v/>
          </cell>
        </row>
        <row r="484">
          <cell r="G484" t="str">
            <v/>
          </cell>
        </row>
        <row r="485">
          <cell r="G485" t="str">
            <v/>
          </cell>
        </row>
        <row r="486">
          <cell r="G486" t="str">
            <v/>
          </cell>
        </row>
        <row r="487">
          <cell r="G487" t="str">
            <v/>
          </cell>
        </row>
        <row r="488">
          <cell r="G488" t="str">
            <v/>
          </cell>
        </row>
        <row r="489">
          <cell r="G489" t="str">
            <v/>
          </cell>
        </row>
        <row r="490">
          <cell r="G490" t="str">
            <v/>
          </cell>
        </row>
        <row r="491">
          <cell r="G491" t="str">
            <v/>
          </cell>
        </row>
        <row r="492">
          <cell r="G492" t="str">
            <v/>
          </cell>
        </row>
        <row r="493">
          <cell r="G493" t="str">
            <v/>
          </cell>
        </row>
        <row r="494">
          <cell r="G494" t="str">
            <v/>
          </cell>
        </row>
        <row r="495">
          <cell r="G495" t="str">
            <v/>
          </cell>
        </row>
        <row r="496">
          <cell r="G496" t="str">
            <v/>
          </cell>
        </row>
        <row r="497">
          <cell r="G497" t="str">
            <v/>
          </cell>
        </row>
        <row r="498">
          <cell r="G498" t="str">
            <v/>
          </cell>
        </row>
        <row r="499">
          <cell r="G499" t="str">
            <v/>
          </cell>
        </row>
        <row r="500">
          <cell r="G500" t="str">
            <v/>
          </cell>
        </row>
        <row r="501">
          <cell r="G501" t="str">
            <v/>
          </cell>
        </row>
        <row r="502">
          <cell r="G502" t="str">
            <v/>
          </cell>
        </row>
      </sheetData>
      <sheetData sheetId="3">
        <row r="3">
          <cell r="G3" t="str">
            <v>SECRETARÍA DE EDUCACIÓN</v>
          </cell>
        </row>
        <row r="8">
          <cell r="G8" t="str">
            <v>SECRETARÍA DE EDUCACIÓN</v>
          </cell>
        </row>
        <row r="10">
          <cell r="G10" t="str">
            <v>SECRETARÍA DE EDUCACIÓN</v>
          </cell>
        </row>
        <row r="11">
          <cell r="G11" t="str">
            <v>SECRETARÍA DE EDUCACIÓN</v>
          </cell>
        </row>
        <row r="13">
          <cell r="G13" t="str">
            <v>SECRETARÍA DE EDUCACIÓN</v>
          </cell>
        </row>
        <row r="15">
          <cell r="G15" t="str">
            <v>SECRETARÍA DE EDUCACIÓN</v>
          </cell>
        </row>
        <row r="17">
          <cell r="G17" t="str">
            <v>SECRETARÍA DE DESARROLLO SOCIAL</v>
          </cell>
        </row>
        <row r="18">
          <cell r="G18" t="str">
            <v>SECRETARÍA DE DESARROLLO SOCIAL</v>
          </cell>
        </row>
        <row r="19">
          <cell r="G19" t="str">
            <v>SECRETARÍA DE DESARROLLO SOCIAL</v>
          </cell>
        </row>
        <row r="20">
          <cell r="G20" t="str">
            <v>SECRETARÍA DE DESARROLLO SOCIAL</v>
          </cell>
        </row>
        <row r="21">
          <cell r="G21" t="str">
            <v>SECRETARÍA DE LA MUJER</v>
          </cell>
        </row>
        <row r="22">
          <cell r="G22" t="str">
            <v>SECRETARÍA DE DESARROLLO SOCIAL</v>
          </cell>
        </row>
        <row r="23">
          <cell r="G23" t="str">
            <v>SECRETARÍA DE DESARROLLO SOCIAL</v>
          </cell>
        </row>
        <row r="25">
          <cell r="G25" t="str">
            <v>SECRETARÍA DE LAS TIC Y COMPETITIVIDAD</v>
          </cell>
        </row>
        <row r="26">
          <cell r="G26" t="str">
            <v>SECRETARÍA DE DESARROLLO SOCIAL</v>
          </cell>
        </row>
        <row r="27">
          <cell r="G27" t="str">
            <v>SECRETARÍA DE DESARROLLO SOCIAL</v>
          </cell>
        </row>
        <row r="28">
          <cell r="G28" t="str">
            <v>SECRETARÍA DE DESARROLLO SOCIAL</v>
          </cell>
        </row>
        <row r="29">
          <cell r="G29" t="str">
            <v>SECRETARÍA DE GOBIERNO</v>
          </cell>
        </row>
        <row r="30">
          <cell r="G30" t="str">
            <v>SECRETARÍA DE LA MUJER</v>
          </cell>
        </row>
        <row r="31">
          <cell r="G31" t="str">
            <v>SECRETARÍA DE GOBIERNO</v>
          </cell>
        </row>
        <row r="32">
          <cell r="G32" t="str">
            <v>SECRETARIA DEL DEPORTE</v>
          </cell>
        </row>
        <row r="33">
          <cell r="G33" t="str">
            <v>SECRETARIA DEL DEPORTE</v>
          </cell>
        </row>
        <row r="34">
          <cell r="G34" t="str">
            <v>SECRETARIA DEL DEPORTE</v>
          </cell>
        </row>
        <row r="35">
          <cell r="G35" t="str">
            <v>SECRETARIA DEL DEPORTE</v>
          </cell>
        </row>
        <row r="36">
          <cell r="G36" t="str">
            <v>SECRETARIA DEL DEPORTE</v>
          </cell>
        </row>
        <row r="37">
          <cell r="G37" t="str">
            <v>SECRETARIA DEL DEPORTE</v>
          </cell>
        </row>
        <row r="38">
          <cell r="G38" t="str">
            <v>SECRETARÍA DE TRANSITO Y TRANSPORTE</v>
          </cell>
        </row>
        <row r="40">
          <cell r="G40" t="str">
            <v>SECRETARÍA DE TRANSITO Y TRANSPORTE</v>
          </cell>
        </row>
        <row r="41">
          <cell r="G41" t="str">
            <v>SECRETARÍA DE TRANSITO Y TRANSPORTE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491"/>
  <sheetViews>
    <sheetView zoomScale="70" zoomScaleNormal="70" zoomScalePageLayoutView="0" workbookViewId="0" topLeftCell="A1">
      <selection activeCell="A1" sqref="A1"/>
    </sheetView>
  </sheetViews>
  <sheetFormatPr defaultColWidth="11.421875" defaultRowHeight="15"/>
  <cols>
    <col min="3" max="3" width="4.28125" style="0" customWidth="1"/>
    <col min="4" max="5" width="3.28125" style="0" bestFit="1" customWidth="1"/>
    <col min="6" max="6" width="4.28125" style="0" customWidth="1"/>
    <col min="7" max="7" width="4.57421875" style="0" customWidth="1"/>
    <col min="8" max="8" width="4.00390625" style="0" bestFit="1" customWidth="1"/>
    <col min="9" max="9" width="4.28125" style="0" customWidth="1"/>
    <col min="10" max="10" width="6.00390625" style="0" customWidth="1"/>
    <col min="11" max="11" width="54.421875" style="0" customWidth="1"/>
    <col min="12" max="12" width="17.7109375" style="0" bestFit="1" customWidth="1"/>
    <col min="13" max="17" width="7.00390625" style="0" customWidth="1"/>
    <col min="19" max="19" width="12.57421875" style="0" customWidth="1"/>
    <col min="20" max="20" width="19.00390625" style="0" customWidth="1"/>
    <col min="23" max="23" width="6.00390625" style="0" customWidth="1"/>
    <col min="24" max="28" width="3.7109375" style="0" customWidth="1"/>
    <col min="29" max="29" width="5.57421875" style="0" customWidth="1"/>
    <col min="30" max="30" width="3.7109375" style="0" customWidth="1"/>
    <col min="31" max="31" width="72.421875" style="0" bestFit="1" customWidth="1"/>
    <col min="32" max="32" width="18.00390625" style="84" customWidth="1"/>
  </cols>
  <sheetData>
    <row r="1" spans="1:21" ht="14.25">
      <c r="A1" s="74"/>
      <c r="C1" s="139" t="s">
        <v>432</v>
      </c>
      <c r="D1" s="139"/>
      <c r="E1" s="139"/>
      <c r="F1" s="139"/>
      <c r="G1" s="139"/>
      <c r="H1" s="140"/>
      <c r="I1" s="139"/>
      <c r="J1" s="139"/>
      <c r="L1" s="75"/>
      <c r="M1" s="76"/>
      <c r="N1" s="76"/>
      <c r="O1" s="76"/>
      <c r="P1" s="76"/>
      <c r="Q1" s="76"/>
      <c r="R1" s="76"/>
      <c r="S1" s="76"/>
      <c r="T1" s="76"/>
      <c r="U1" s="76"/>
    </row>
    <row r="2" spans="1:21" ht="14.25">
      <c r="A2" s="77"/>
      <c r="B2" s="78"/>
      <c r="C2" s="79" t="s">
        <v>432</v>
      </c>
      <c r="D2" s="79"/>
      <c r="E2" s="79"/>
      <c r="F2" s="79"/>
      <c r="G2" s="79"/>
      <c r="H2" s="79"/>
      <c r="I2" s="79"/>
      <c r="J2" s="79"/>
      <c r="K2" s="79"/>
      <c r="L2" s="80"/>
      <c r="M2" s="79"/>
      <c r="N2" s="79"/>
      <c r="O2" s="79"/>
      <c r="P2" s="81"/>
      <c r="Q2" s="79"/>
      <c r="R2" s="81"/>
      <c r="S2" s="81"/>
      <c r="T2" s="82"/>
      <c r="U2" s="82"/>
    </row>
    <row r="3" spans="1:32" s="89" customFormat="1" ht="27" customHeight="1">
      <c r="A3" s="88" t="s">
        <v>433</v>
      </c>
      <c r="B3" s="88" t="s">
        <v>434</v>
      </c>
      <c r="C3" s="89" t="s">
        <v>435</v>
      </c>
      <c r="D3" s="89" t="s">
        <v>436</v>
      </c>
      <c r="E3" s="89" t="s">
        <v>437</v>
      </c>
      <c r="F3" s="89" t="s">
        <v>438</v>
      </c>
      <c r="G3" s="89" t="s">
        <v>439</v>
      </c>
      <c r="H3" s="89" t="s">
        <v>440</v>
      </c>
      <c r="I3" s="89" t="s">
        <v>441</v>
      </c>
      <c r="J3" s="89" t="s">
        <v>442</v>
      </c>
      <c r="K3" s="89" t="s">
        <v>443</v>
      </c>
      <c r="L3" s="90" t="s">
        <v>444</v>
      </c>
      <c r="M3" s="88" t="s">
        <v>445</v>
      </c>
      <c r="N3" s="88" t="s">
        <v>446</v>
      </c>
      <c r="O3" s="88" t="s">
        <v>447</v>
      </c>
      <c r="P3" s="88" t="s">
        <v>448</v>
      </c>
      <c r="Q3" s="88" t="s">
        <v>449</v>
      </c>
      <c r="R3" s="88" t="s">
        <v>450</v>
      </c>
      <c r="S3" s="88" t="s">
        <v>451</v>
      </c>
      <c r="T3" s="91"/>
      <c r="U3" s="88" t="s">
        <v>742</v>
      </c>
      <c r="W3" s="89" t="s">
        <v>435</v>
      </c>
      <c r="X3" s="89" t="s">
        <v>436</v>
      </c>
      <c r="Y3" s="89" t="s">
        <v>437</v>
      </c>
      <c r="Z3" s="89" t="s">
        <v>438</v>
      </c>
      <c r="AA3" s="89" t="s">
        <v>439</v>
      </c>
      <c r="AB3" s="89" t="s">
        <v>440</v>
      </c>
      <c r="AC3" s="89" t="s">
        <v>441</v>
      </c>
      <c r="AD3" s="89" t="s">
        <v>442</v>
      </c>
      <c r="AE3" s="89" t="s">
        <v>743</v>
      </c>
      <c r="AF3" s="89" t="s">
        <v>744</v>
      </c>
    </row>
    <row r="4" spans="1:32" ht="14.25">
      <c r="A4" s="74" t="str">
        <f aca="true" t="shared" si="0" ref="A4:A67">IF(F4=81,CONCATENATE(11,B4),IF(F4=82,CONCATENATE(22,B4),IF(F4=83,CONCATENATE(33,B4),IF(F4=85,CONCATENATE(55,B4),CONCATENATE(F4,B4)))))</f>
        <v>11211</v>
      </c>
      <c r="B4" s="74" t="str">
        <f>CONCATENATE(G4,H4)</f>
        <v>211</v>
      </c>
      <c r="C4">
        <v>14</v>
      </c>
      <c r="D4">
        <v>1</v>
      </c>
      <c r="E4">
        <v>3</v>
      </c>
      <c r="F4">
        <v>11</v>
      </c>
      <c r="G4">
        <v>21</v>
      </c>
      <c r="H4">
        <v>1</v>
      </c>
      <c r="I4">
        <v>114</v>
      </c>
      <c r="J4">
        <v>4</v>
      </c>
      <c r="K4" t="s">
        <v>747</v>
      </c>
      <c r="L4" s="83">
        <v>1631879000</v>
      </c>
      <c r="M4" s="74" t="str">
        <f>MID(G4,1,1)</f>
        <v>2</v>
      </c>
      <c r="N4" s="74" t="str">
        <f>MID(G4,2,1)</f>
        <v>1</v>
      </c>
      <c r="O4" s="74">
        <f>MID(H4,3,1)</f>
      </c>
      <c r="P4" s="74" t="str">
        <f>CONCATENATE(M4,".",N4,".",O4)</f>
        <v>2.1.</v>
      </c>
      <c r="Q4" s="74">
        <f>LEN(I4)</f>
        <v>3</v>
      </c>
      <c r="R4" s="74" t="str">
        <f>IF(Q4=2,CONCATENATE(P4,0,I4),IF(Q4=1,CONCATENATE(P4,0,0,I4),IF(Q4=3,CONCATENATE(P4,I4)," ")))</f>
        <v>2.1.114</v>
      </c>
      <c r="S4" s="74" t="str">
        <f>IF(F4=81,CONCATENATE(11,R4),IF(F4=82,CONCATENATE(22,R4),IF(F4=83,CONCATENATE(33,R4),IF(F4=85,CONCATENATE(55,R4),CONCATENATE(F4,R4)))))</f>
        <v>112.1.114</v>
      </c>
      <c r="T4" s="119">
        <f>L4</f>
        <v>1631879000</v>
      </c>
      <c r="U4" s="111" t="str">
        <f>IF(C4=W4,IF(D4=X4,IF(E4=Y4,IF(F4=Z4,IF(G4=AA4,IF(H4=AB4,IF(I4=AC4,IF(J4=AD4,"Chao Baby","Revisar"))))))))</f>
        <v>Chao Baby</v>
      </c>
      <c r="W4">
        <v>14</v>
      </c>
      <c r="X4">
        <v>1</v>
      </c>
      <c r="Y4">
        <v>3</v>
      </c>
      <c r="Z4">
        <v>11</v>
      </c>
      <c r="AA4">
        <v>21</v>
      </c>
      <c r="AB4">
        <v>1</v>
      </c>
      <c r="AC4">
        <v>114</v>
      </c>
      <c r="AD4">
        <v>4</v>
      </c>
      <c r="AE4" t="s">
        <v>747</v>
      </c>
      <c r="AF4" s="84">
        <v>1631879000</v>
      </c>
    </row>
    <row r="5" spans="1:32" ht="14.25">
      <c r="A5" s="74" t="str">
        <f>IF(F5=81,CONCATENATE(11,B5),IF(F5=82,CONCATENATE(22,B5),IF(F5=83,CONCATENATE(33,B5),IF(F5=85,CONCATENATE(55,B5),CONCATENATE(F5,B5)))))</f>
        <v>11221</v>
      </c>
      <c r="B5" s="74" t="str">
        <f>CONCATENATE(G5,H5)</f>
        <v>221</v>
      </c>
      <c r="C5">
        <v>14</v>
      </c>
      <c r="D5">
        <v>1</v>
      </c>
      <c r="E5">
        <v>3</v>
      </c>
      <c r="F5">
        <v>11</v>
      </c>
      <c r="G5">
        <v>22</v>
      </c>
      <c r="H5">
        <v>1</v>
      </c>
      <c r="I5">
        <v>109</v>
      </c>
      <c r="J5">
        <v>3</v>
      </c>
      <c r="K5" t="s">
        <v>452</v>
      </c>
      <c r="L5" s="83">
        <v>50000000</v>
      </c>
      <c r="M5" s="74" t="str">
        <f aca="true" t="shared" si="1" ref="M5:M21">MID(G5,1,1)</f>
        <v>2</v>
      </c>
      <c r="N5" s="74" t="str">
        <f aca="true" t="shared" si="2" ref="N5:N21">MID(G5,2,1)</f>
        <v>2</v>
      </c>
      <c r="O5" s="74">
        <f aca="true" t="shared" si="3" ref="O5:O21">MID(H5,3,1)</f>
      </c>
      <c r="P5" s="74" t="str">
        <f aca="true" t="shared" si="4" ref="P5:P21">CONCATENATE(M5,".",N5,".",O5)</f>
        <v>2.2.</v>
      </c>
      <c r="Q5" s="74">
        <f aca="true" t="shared" si="5" ref="Q5:Q21">LEN(I5)</f>
        <v>3</v>
      </c>
      <c r="R5" s="74" t="str">
        <f aca="true" t="shared" si="6" ref="R5:R21">IF(Q5=2,CONCATENATE(P5,0,I5),IF(Q5=1,CONCATENATE(P5,0,0,I5),IF(Q5=3,CONCATENATE(P5,I5)," ")))</f>
        <v>2.2.109</v>
      </c>
      <c r="S5" s="74" t="str">
        <f aca="true" t="shared" si="7" ref="S5:S21">IF(F5=81,CONCATENATE(11,R5),IF(F5=82,CONCATENATE(22,R5),IF(F5=83,CONCATENATE(33,R5),IF(F5=85,CONCATENATE(55,R5),CONCATENATE(F5,R5)))))</f>
        <v>112.2.109</v>
      </c>
      <c r="T5" s="119">
        <f>L5</f>
        <v>50000000</v>
      </c>
      <c r="U5" s="111" t="str">
        <f aca="true" t="shared" si="8" ref="U5:U68">IF(C5=W5,IF(D5=X5,IF(E5=Y5,IF(F5=Z5,IF(G5=AA5,IF(H5=AB5,IF(I5=AC5,IF(J5=AD5,"Chao Baby","Revisar"))))))))</f>
        <v>Chao Baby</v>
      </c>
      <c r="W5">
        <v>14</v>
      </c>
      <c r="X5">
        <v>1</v>
      </c>
      <c r="Y5">
        <v>3</v>
      </c>
      <c r="Z5">
        <v>11</v>
      </c>
      <c r="AA5">
        <v>22</v>
      </c>
      <c r="AB5">
        <v>1</v>
      </c>
      <c r="AC5">
        <v>109</v>
      </c>
      <c r="AD5">
        <v>3</v>
      </c>
      <c r="AE5" t="s">
        <v>452</v>
      </c>
      <c r="AF5" s="84">
        <v>50000000</v>
      </c>
    </row>
    <row r="6" spans="1:32" ht="14.25">
      <c r="A6" s="74" t="str">
        <f>IF(F6=81,CONCATENATE(11,B6),IF(F6=82,CONCATENATE(22,B6),IF(F6=83,CONCATENATE(33,B6),IF(F6=85,CONCATENATE(55,B6),CONCATENATE(F6,B6)))))</f>
        <v>11221</v>
      </c>
      <c r="B6" s="74" t="str">
        <f>CONCATENATE(G6,H6)</f>
        <v>221</v>
      </c>
      <c r="C6">
        <v>14</v>
      </c>
      <c r="D6">
        <v>1</v>
      </c>
      <c r="E6">
        <v>3</v>
      </c>
      <c r="F6">
        <v>11</v>
      </c>
      <c r="G6">
        <v>22</v>
      </c>
      <c r="H6">
        <v>1</v>
      </c>
      <c r="I6">
        <v>109</v>
      </c>
      <c r="J6">
        <v>4</v>
      </c>
      <c r="K6" t="s">
        <v>452</v>
      </c>
      <c r="L6" s="83">
        <v>1618306000</v>
      </c>
      <c r="M6" s="74" t="str">
        <f t="shared" si="1"/>
        <v>2</v>
      </c>
      <c r="N6" s="74" t="str">
        <f t="shared" si="2"/>
        <v>2</v>
      </c>
      <c r="O6" s="74">
        <f t="shared" si="3"/>
      </c>
      <c r="P6" s="74" t="str">
        <f t="shared" si="4"/>
        <v>2.2.</v>
      </c>
      <c r="Q6" s="74">
        <f t="shared" si="5"/>
        <v>3</v>
      </c>
      <c r="R6" s="74" t="str">
        <f t="shared" si="6"/>
        <v>2.2.109</v>
      </c>
      <c r="S6" s="74" t="str">
        <f t="shared" si="7"/>
        <v>112.2.109</v>
      </c>
      <c r="T6" s="119">
        <f>L6</f>
        <v>1618306000</v>
      </c>
      <c r="U6" s="111" t="str">
        <f t="shared" si="8"/>
        <v>Chao Baby</v>
      </c>
      <c r="W6">
        <v>14</v>
      </c>
      <c r="X6">
        <v>1</v>
      </c>
      <c r="Y6">
        <v>3</v>
      </c>
      <c r="Z6">
        <v>11</v>
      </c>
      <c r="AA6">
        <v>22</v>
      </c>
      <c r="AB6">
        <v>1</v>
      </c>
      <c r="AC6">
        <v>109</v>
      </c>
      <c r="AD6">
        <v>4</v>
      </c>
      <c r="AE6" t="s">
        <v>452</v>
      </c>
      <c r="AF6" s="84">
        <v>1618306000</v>
      </c>
    </row>
    <row r="7" spans="1:32" ht="14.25">
      <c r="A7" s="74" t="str">
        <f t="shared" si="0"/>
        <v>11221</v>
      </c>
      <c r="B7" s="74" t="str">
        <f>CONCATENATE(G7,H7)</f>
        <v>221</v>
      </c>
      <c r="C7">
        <v>14</v>
      </c>
      <c r="D7">
        <v>1</v>
      </c>
      <c r="E7">
        <v>3</v>
      </c>
      <c r="F7">
        <v>11</v>
      </c>
      <c r="G7">
        <v>22</v>
      </c>
      <c r="H7">
        <v>1</v>
      </c>
      <c r="I7">
        <v>109</v>
      </c>
      <c r="J7">
        <v>5</v>
      </c>
      <c r="K7" t="s">
        <v>452</v>
      </c>
      <c r="L7" s="83">
        <v>12000000</v>
      </c>
      <c r="M7" s="74" t="str">
        <f t="shared" si="1"/>
        <v>2</v>
      </c>
      <c r="N7" s="74" t="str">
        <f t="shared" si="2"/>
        <v>2</v>
      </c>
      <c r="O7" s="74">
        <f t="shared" si="3"/>
      </c>
      <c r="P7" s="74" t="str">
        <f t="shared" si="4"/>
        <v>2.2.</v>
      </c>
      <c r="Q7" s="74">
        <f t="shared" si="5"/>
        <v>3</v>
      </c>
      <c r="R7" s="74" t="str">
        <f t="shared" si="6"/>
        <v>2.2.109</v>
      </c>
      <c r="S7" s="74" t="str">
        <f t="shared" si="7"/>
        <v>112.2.109</v>
      </c>
      <c r="T7" s="119">
        <f aca="true" t="shared" si="9" ref="T7:T68">L7</f>
        <v>12000000</v>
      </c>
      <c r="U7" s="111" t="str">
        <f t="shared" si="8"/>
        <v>Chao Baby</v>
      </c>
      <c r="W7">
        <v>14</v>
      </c>
      <c r="X7">
        <v>1</v>
      </c>
      <c r="Y7">
        <v>3</v>
      </c>
      <c r="Z7">
        <v>11</v>
      </c>
      <c r="AA7">
        <v>22</v>
      </c>
      <c r="AB7">
        <v>1</v>
      </c>
      <c r="AC7">
        <v>109</v>
      </c>
      <c r="AD7">
        <v>5</v>
      </c>
      <c r="AE7" t="s">
        <v>452</v>
      </c>
      <c r="AF7" s="84">
        <v>12000000</v>
      </c>
    </row>
    <row r="8" spans="1:32" ht="14.25">
      <c r="A8" s="74" t="str">
        <f t="shared" si="0"/>
        <v>11222</v>
      </c>
      <c r="B8" s="74" t="str">
        <f>CONCATENATE(G8,H8)</f>
        <v>222</v>
      </c>
      <c r="C8">
        <v>14</v>
      </c>
      <c r="D8">
        <v>1</v>
      </c>
      <c r="E8">
        <v>3</v>
      </c>
      <c r="F8">
        <v>11</v>
      </c>
      <c r="G8">
        <v>22</v>
      </c>
      <c r="H8">
        <v>2</v>
      </c>
      <c r="I8">
        <v>112</v>
      </c>
      <c r="J8">
        <v>5</v>
      </c>
      <c r="K8" t="s">
        <v>453</v>
      </c>
      <c r="L8" s="83">
        <v>696000000</v>
      </c>
      <c r="M8" s="74" t="str">
        <f t="shared" si="1"/>
        <v>2</v>
      </c>
      <c r="N8" s="74" t="str">
        <f t="shared" si="2"/>
        <v>2</v>
      </c>
      <c r="O8" s="74">
        <f t="shared" si="3"/>
      </c>
      <c r="P8" s="74" t="str">
        <f t="shared" si="4"/>
        <v>2.2.</v>
      </c>
      <c r="Q8" s="74">
        <f t="shared" si="5"/>
        <v>3</v>
      </c>
      <c r="R8" s="74" t="str">
        <f t="shared" si="6"/>
        <v>2.2.112</v>
      </c>
      <c r="S8" s="74" t="str">
        <f t="shared" si="7"/>
        <v>112.2.112</v>
      </c>
      <c r="T8" s="119">
        <f t="shared" si="9"/>
        <v>696000000</v>
      </c>
      <c r="U8" s="111" t="str">
        <f t="shared" si="8"/>
        <v>Chao Baby</v>
      </c>
      <c r="W8">
        <v>14</v>
      </c>
      <c r="X8">
        <v>1</v>
      </c>
      <c r="Y8">
        <v>3</v>
      </c>
      <c r="Z8">
        <v>11</v>
      </c>
      <c r="AA8">
        <v>22</v>
      </c>
      <c r="AB8">
        <v>2</v>
      </c>
      <c r="AC8">
        <v>112</v>
      </c>
      <c r="AD8">
        <v>5</v>
      </c>
      <c r="AE8" t="s">
        <v>453</v>
      </c>
      <c r="AF8" s="84">
        <v>696000000</v>
      </c>
    </row>
    <row r="9" spans="1:32" ht="14.25">
      <c r="A9" s="74" t="str">
        <f t="shared" si="0"/>
        <v>11222</v>
      </c>
      <c r="B9" s="74" t="str">
        <f>CONCATENATE(G9,H9)</f>
        <v>222</v>
      </c>
      <c r="C9">
        <v>14</v>
      </c>
      <c r="D9">
        <v>1</v>
      </c>
      <c r="E9">
        <v>3</v>
      </c>
      <c r="F9">
        <v>11</v>
      </c>
      <c r="G9">
        <v>22</v>
      </c>
      <c r="H9">
        <v>2</v>
      </c>
      <c r="I9">
        <v>112</v>
      </c>
      <c r="J9">
        <v>6</v>
      </c>
      <c r="K9" t="s">
        <v>453</v>
      </c>
      <c r="L9" s="83">
        <v>934000000</v>
      </c>
      <c r="M9" s="74" t="str">
        <f t="shared" si="1"/>
        <v>2</v>
      </c>
      <c r="N9" s="74" t="str">
        <f t="shared" si="2"/>
        <v>2</v>
      </c>
      <c r="O9" s="74">
        <f t="shared" si="3"/>
      </c>
      <c r="P9" s="74" t="str">
        <f t="shared" si="4"/>
        <v>2.2.</v>
      </c>
      <c r="Q9" s="74">
        <f t="shared" si="5"/>
        <v>3</v>
      </c>
      <c r="R9" s="74" t="str">
        <f t="shared" si="6"/>
        <v>2.2.112</v>
      </c>
      <c r="S9" s="74" t="str">
        <f t="shared" si="7"/>
        <v>112.2.112</v>
      </c>
      <c r="T9" s="119">
        <f t="shared" si="9"/>
        <v>934000000</v>
      </c>
      <c r="U9" s="111" t="str">
        <f t="shared" si="8"/>
        <v>Chao Baby</v>
      </c>
      <c r="W9">
        <v>14</v>
      </c>
      <c r="X9">
        <v>1</v>
      </c>
      <c r="Y9">
        <v>3</v>
      </c>
      <c r="Z9">
        <v>11</v>
      </c>
      <c r="AA9">
        <v>22</v>
      </c>
      <c r="AB9">
        <v>2</v>
      </c>
      <c r="AC9">
        <v>112</v>
      </c>
      <c r="AD9">
        <v>6</v>
      </c>
      <c r="AE9" t="s">
        <v>453</v>
      </c>
      <c r="AF9" s="84">
        <v>934000000</v>
      </c>
    </row>
    <row r="10" spans="1:32" ht="14.25">
      <c r="A10" s="74" t="str">
        <f t="shared" si="0"/>
        <v>11231</v>
      </c>
      <c r="B10" s="74" t="str">
        <f aca="true" t="shared" si="10" ref="B10:B73">CONCATENATE(G10,H10)</f>
        <v>231</v>
      </c>
      <c r="C10">
        <v>14</v>
      </c>
      <c r="D10">
        <v>1</v>
      </c>
      <c r="E10">
        <v>3</v>
      </c>
      <c r="F10">
        <v>11</v>
      </c>
      <c r="G10">
        <v>23</v>
      </c>
      <c r="H10">
        <v>1</v>
      </c>
      <c r="I10">
        <v>108</v>
      </c>
      <c r="J10">
        <v>3</v>
      </c>
      <c r="K10" t="s">
        <v>454</v>
      </c>
      <c r="L10" s="83">
        <v>637900000</v>
      </c>
      <c r="M10" s="74" t="str">
        <f t="shared" si="1"/>
        <v>2</v>
      </c>
      <c r="N10" s="74" t="str">
        <f t="shared" si="2"/>
        <v>3</v>
      </c>
      <c r="O10" s="74">
        <f t="shared" si="3"/>
      </c>
      <c r="P10" s="74" t="str">
        <f t="shared" si="4"/>
        <v>2.3.</v>
      </c>
      <c r="Q10" s="74">
        <f t="shared" si="5"/>
        <v>3</v>
      </c>
      <c r="R10" s="74" t="str">
        <f t="shared" si="6"/>
        <v>2.3.108</v>
      </c>
      <c r="S10" s="74" t="str">
        <f t="shared" si="7"/>
        <v>112.3.108</v>
      </c>
      <c r="T10" s="119">
        <f t="shared" si="9"/>
        <v>637900000</v>
      </c>
      <c r="U10" s="111" t="str">
        <f t="shared" si="8"/>
        <v>Chao Baby</v>
      </c>
      <c r="W10">
        <v>14</v>
      </c>
      <c r="X10">
        <v>1</v>
      </c>
      <c r="Y10">
        <v>3</v>
      </c>
      <c r="Z10">
        <v>11</v>
      </c>
      <c r="AA10">
        <v>23</v>
      </c>
      <c r="AB10">
        <v>1</v>
      </c>
      <c r="AC10">
        <v>108</v>
      </c>
      <c r="AD10">
        <v>3</v>
      </c>
      <c r="AE10" t="s">
        <v>454</v>
      </c>
      <c r="AF10" s="84">
        <v>637900000</v>
      </c>
    </row>
    <row r="11" spans="1:32" ht="14.25">
      <c r="A11" s="74" t="str">
        <f t="shared" si="0"/>
        <v>11231</v>
      </c>
      <c r="B11" s="74" t="str">
        <f t="shared" si="10"/>
        <v>231</v>
      </c>
      <c r="C11">
        <v>14</v>
      </c>
      <c r="D11">
        <v>1</v>
      </c>
      <c r="E11">
        <v>3</v>
      </c>
      <c r="F11">
        <v>11</v>
      </c>
      <c r="G11">
        <v>23</v>
      </c>
      <c r="H11">
        <v>1</v>
      </c>
      <c r="I11">
        <v>108</v>
      </c>
      <c r="J11">
        <v>4</v>
      </c>
      <c r="K11" t="s">
        <v>454</v>
      </c>
      <c r="L11" s="83">
        <v>1491100000</v>
      </c>
      <c r="M11" s="74" t="str">
        <f t="shared" si="1"/>
        <v>2</v>
      </c>
      <c r="N11" s="74" t="str">
        <f t="shared" si="2"/>
        <v>3</v>
      </c>
      <c r="O11" s="74">
        <f t="shared" si="3"/>
      </c>
      <c r="P11" s="74" t="str">
        <f t="shared" si="4"/>
        <v>2.3.</v>
      </c>
      <c r="Q11" s="74">
        <f t="shared" si="5"/>
        <v>3</v>
      </c>
      <c r="R11" s="74" t="str">
        <f t="shared" si="6"/>
        <v>2.3.108</v>
      </c>
      <c r="S11" s="74" t="str">
        <f t="shared" si="7"/>
        <v>112.3.108</v>
      </c>
      <c r="T11" s="119">
        <f t="shared" si="9"/>
        <v>1491100000</v>
      </c>
      <c r="U11" s="111" t="str">
        <f t="shared" si="8"/>
        <v>Chao Baby</v>
      </c>
      <c r="W11">
        <v>14</v>
      </c>
      <c r="X11">
        <v>1</v>
      </c>
      <c r="Y11">
        <v>3</v>
      </c>
      <c r="Z11">
        <v>11</v>
      </c>
      <c r="AA11">
        <v>23</v>
      </c>
      <c r="AB11">
        <v>1</v>
      </c>
      <c r="AC11">
        <v>108</v>
      </c>
      <c r="AD11">
        <v>4</v>
      </c>
      <c r="AE11" t="s">
        <v>454</v>
      </c>
      <c r="AF11" s="84">
        <v>1491100000</v>
      </c>
    </row>
    <row r="12" spans="1:32" ht="14.25">
      <c r="A12" s="74" t="str">
        <f t="shared" si="0"/>
        <v>11231</v>
      </c>
      <c r="B12" s="74" t="str">
        <f t="shared" si="10"/>
        <v>231</v>
      </c>
      <c r="C12">
        <v>14</v>
      </c>
      <c r="D12">
        <v>1</v>
      </c>
      <c r="E12">
        <v>3</v>
      </c>
      <c r="F12">
        <v>11</v>
      </c>
      <c r="G12">
        <v>23</v>
      </c>
      <c r="H12">
        <v>1</v>
      </c>
      <c r="I12">
        <v>108</v>
      </c>
      <c r="J12">
        <v>5</v>
      </c>
      <c r="K12" t="s">
        <v>454</v>
      </c>
      <c r="L12" s="83">
        <v>130000000</v>
      </c>
      <c r="M12" s="74" t="str">
        <f t="shared" si="1"/>
        <v>2</v>
      </c>
      <c r="N12" s="74" t="str">
        <f t="shared" si="2"/>
        <v>3</v>
      </c>
      <c r="O12" s="74">
        <f t="shared" si="3"/>
      </c>
      <c r="P12" s="74" t="str">
        <f t="shared" si="4"/>
        <v>2.3.</v>
      </c>
      <c r="Q12" s="74">
        <f t="shared" si="5"/>
        <v>3</v>
      </c>
      <c r="R12" s="74" t="str">
        <f t="shared" si="6"/>
        <v>2.3.108</v>
      </c>
      <c r="S12" s="74" t="str">
        <f t="shared" si="7"/>
        <v>112.3.108</v>
      </c>
      <c r="T12" s="119">
        <f t="shared" si="9"/>
        <v>130000000</v>
      </c>
      <c r="U12" s="111" t="str">
        <f t="shared" si="8"/>
        <v>Chao Baby</v>
      </c>
      <c r="W12">
        <v>14</v>
      </c>
      <c r="X12">
        <v>1</v>
      </c>
      <c r="Y12">
        <v>3</v>
      </c>
      <c r="Z12">
        <v>11</v>
      </c>
      <c r="AA12">
        <v>23</v>
      </c>
      <c r="AB12">
        <v>1</v>
      </c>
      <c r="AC12">
        <v>108</v>
      </c>
      <c r="AD12">
        <v>5</v>
      </c>
      <c r="AE12" t="s">
        <v>454</v>
      </c>
      <c r="AF12" s="84">
        <v>130000000</v>
      </c>
    </row>
    <row r="13" spans="1:32" ht="14.25">
      <c r="A13" s="74" t="str">
        <f t="shared" si="0"/>
        <v>11251</v>
      </c>
      <c r="B13" s="74" t="str">
        <f t="shared" si="10"/>
        <v>251</v>
      </c>
      <c r="C13">
        <v>14</v>
      </c>
      <c r="D13">
        <v>1</v>
      </c>
      <c r="E13">
        <v>3</v>
      </c>
      <c r="F13">
        <v>11</v>
      </c>
      <c r="G13">
        <v>25</v>
      </c>
      <c r="H13">
        <v>1</v>
      </c>
      <c r="I13">
        <v>113</v>
      </c>
      <c r="J13">
        <v>4</v>
      </c>
      <c r="K13" t="s">
        <v>455</v>
      </c>
      <c r="L13" s="83">
        <v>1045500000</v>
      </c>
      <c r="M13" s="74" t="str">
        <f t="shared" si="1"/>
        <v>2</v>
      </c>
      <c r="N13" s="74" t="str">
        <f t="shared" si="2"/>
        <v>5</v>
      </c>
      <c r="O13" s="74">
        <f t="shared" si="3"/>
      </c>
      <c r="P13" s="74" t="str">
        <f t="shared" si="4"/>
        <v>2.5.</v>
      </c>
      <c r="Q13" s="74">
        <f t="shared" si="5"/>
        <v>3</v>
      </c>
      <c r="R13" s="74" t="str">
        <f t="shared" si="6"/>
        <v>2.5.113</v>
      </c>
      <c r="S13" s="74" t="str">
        <f t="shared" si="7"/>
        <v>112.5.113</v>
      </c>
      <c r="T13" s="119">
        <f t="shared" si="9"/>
        <v>1045500000</v>
      </c>
      <c r="U13" s="111" t="str">
        <f t="shared" si="8"/>
        <v>Chao Baby</v>
      </c>
      <c r="W13">
        <v>14</v>
      </c>
      <c r="X13">
        <v>1</v>
      </c>
      <c r="Y13">
        <v>3</v>
      </c>
      <c r="Z13">
        <v>11</v>
      </c>
      <c r="AA13">
        <v>25</v>
      </c>
      <c r="AB13">
        <v>1</v>
      </c>
      <c r="AC13">
        <v>113</v>
      </c>
      <c r="AD13">
        <v>4</v>
      </c>
      <c r="AE13" t="s">
        <v>455</v>
      </c>
      <c r="AF13" s="84">
        <v>1045500000</v>
      </c>
    </row>
    <row r="14" spans="1:32" ht="14.25">
      <c r="A14" s="74" t="str">
        <f t="shared" si="0"/>
        <v>11251</v>
      </c>
      <c r="B14" s="74" t="str">
        <f t="shared" si="10"/>
        <v>251</v>
      </c>
      <c r="C14">
        <v>14</v>
      </c>
      <c r="D14">
        <v>1</v>
      </c>
      <c r="E14">
        <v>3</v>
      </c>
      <c r="F14">
        <v>11</v>
      </c>
      <c r="G14">
        <v>25</v>
      </c>
      <c r="H14">
        <v>1</v>
      </c>
      <c r="I14">
        <v>113</v>
      </c>
      <c r="J14">
        <v>5</v>
      </c>
      <c r="K14" t="s">
        <v>455</v>
      </c>
      <c r="L14" s="83">
        <v>34500000</v>
      </c>
      <c r="M14" s="74" t="str">
        <f t="shared" si="1"/>
        <v>2</v>
      </c>
      <c r="N14" s="74" t="str">
        <f t="shared" si="2"/>
        <v>5</v>
      </c>
      <c r="O14" s="74">
        <f t="shared" si="3"/>
      </c>
      <c r="P14" s="74" t="str">
        <f t="shared" si="4"/>
        <v>2.5.</v>
      </c>
      <c r="Q14" s="74">
        <f t="shared" si="5"/>
        <v>3</v>
      </c>
      <c r="R14" s="74" t="str">
        <f t="shared" si="6"/>
        <v>2.5.113</v>
      </c>
      <c r="S14" s="74" t="str">
        <f t="shared" si="7"/>
        <v>112.5.113</v>
      </c>
      <c r="T14" s="119">
        <f t="shared" si="9"/>
        <v>34500000</v>
      </c>
      <c r="U14" s="111" t="str">
        <f t="shared" si="8"/>
        <v>Chao Baby</v>
      </c>
      <c r="W14">
        <v>14</v>
      </c>
      <c r="X14">
        <v>1</v>
      </c>
      <c r="Y14">
        <v>3</v>
      </c>
      <c r="Z14">
        <v>11</v>
      </c>
      <c r="AA14">
        <v>25</v>
      </c>
      <c r="AB14">
        <v>1</v>
      </c>
      <c r="AC14">
        <v>113</v>
      </c>
      <c r="AD14">
        <v>5</v>
      </c>
      <c r="AE14" t="s">
        <v>455</v>
      </c>
      <c r="AF14" s="84">
        <v>34500000</v>
      </c>
    </row>
    <row r="15" spans="1:32" ht="14.25">
      <c r="A15" s="74" t="str">
        <f t="shared" si="0"/>
        <v>11532</v>
      </c>
      <c r="B15" s="74" t="str">
        <f t="shared" si="10"/>
        <v>532</v>
      </c>
      <c r="C15">
        <v>14</v>
      </c>
      <c r="D15">
        <v>1</v>
      </c>
      <c r="E15">
        <v>3</v>
      </c>
      <c r="F15">
        <v>11</v>
      </c>
      <c r="G15">
        <v>53</v>
      </c>
      <c r="H15">
        <v>2</v>
      </c>
      <c r="I15">
        <v>110</v>
      </c>
      <c r="J15">
        <v>4</v>
      </c>
      <c r="K15" t="s">
        <v>456</v>
      </c>
      <c r="L15" s="83">
        <v>200000000</v>
      </c>
      <c r="M15" s="74" t="str">
        <f t="shared" si="1"/>
        <v>5</v>
      </c>
      <c r="N15" s="74" t="str">
        <f t="shared" si="2"/>
        <v>3</v>
      </c>
      <c r="O15" s="74">
        <f t="shared" si="3"/>
      </c>
      <c r="P15" s="74" t="str">
        <f t="shared" si="4"/>
        <v>5.3.</v>
      </c>
      <c r="Q15" s="74">
        <f t="shared" si="5"/>
        <v>3</v>
      </c>
      <c r="R15" s="74" t="str">
        <f t="shared" si="6"/>
        <v>5.3.110</v>
      </c>
      <c r="S15" s="74" t="str">
        <f t="shared" si="7"/>
        <v>115.3.110</v>
      </c>
      <c r="T15" s="119">
        <f t="shared" si="9"/>
        <v>200000000</v>
      </c>
      <c r="U15" s="111" t="str">
        <f t="shared" si="8"/>
        <v>Chao Baby</v>
      </c>
      <c r="W15">
        <v>14</v>
      </c>
      <c r="X15">
        <v>1</v>
      </c>
      <c r="Y15">
        <v>3</v>
      </c>
      <c r="Z15">
        <v>11</v>
      </c>
      <c r="AA15">
        <v>53</v>
      </c>
      <c r="AB15">
        <v>2</v>
      </c>
      <c r="AC15">
        <v>110</v>
      </c>
      <c r="AD15">
        <v>4</v>
      </c>
      <c r="AE15" t="s">
        <v>456</v>
      </c>
      <c r="AF15" s="84">
        <v>200000000</v>
      </c>
    </row>
    <row r="16" spans="1:32" ht="14.25">
      <c r="A16" s="74" t="str">
        <f t="shared" si="0"/>
        <v>22211</v>
      </c>
      <c r="B16" s="74" t="str">
        <f t="shared" si="10"/>
        <v>211</v>
      </c>
      <c r="C16">
        <v>14</v>
      </c>
      <c r="D16">
        <v>1</v>
      </c>
      <c r="E16">
        <v>3</v>
      </c>
      <c r="F16">
        <v>22</v>
      </c>
      <c r="G16">
        <v>21</v>
      </c>
      <c r="H16">
        <v>1</v>
      </c>
      <c r="I16">
        <v>108</v>
      </c>
      <c r="J16">
        <v>4</v>
      </c>
      <c r="K16" t="s">
        <v>457</v>
      </c>
      <c r="L16" s="83">
        <v>500000</v>
      </c>
      <c r="M16" s="74" t="str">
        <f t="shared" si="1"/>
        <v>2</v>
      </c>
      <c r="N16" s="74" t="str">
        <f t="shared" si="2"/>
        <v>1</v>
      </c>
      <c r="O16" s="74">
        <f t="shared" si="3"/>
      </c>
      <c r="P16" s="74" t="str">
        <f t="shared" si="4"/>
        <v>2.1.</v>
      </c>
      <c r="Q16" s="74">
        <f t="shared" si="5"/>
        <v>3</v>
      </c>
      <c r="R16" s="74" t="str">
        <f t="shared" si="6"/>
        <v>2.1.108</v>
      </c>
      <c r="S16" s="74" t="str">
        <f t="shared" si="7"/>
        <v>222.1.108</v>
      </c>
      <c r="T16" s="119">
        <f t="shared" si="9"/>
        <v>500000</v>
      </c>
      <c r="U16" s="111" t="str">
        <f t="shared" si="8"/>
        <v>Chao Baby</v>
      </c>
      <c r="W16">
        <v>14</v>
      </c>
      <c r="X16">
        <v>1</v>
      </c>
      <c r="Y16">
        <v>3</v>
      </c>
      <c r="Z16">
        <v>22</v>
      </c>
      <c r="AA16">
        <v>21</v>
      </c>
      <c r="AB16">
        <v>1</v>
      </c>
      <c r="AC16">
        <v>108</v>
      </c>
      <c r="AD16">
        <v>4</v>
      </c>
      <c r="AE16" t="s">
        <v>457</v>
      </c>
      <c r="AF16" s="84">
        <v>500000</v>
      </c>
    </row>
    <row r="17" spans="1:32" ht="14.25">
      <c r="A17" s="74" t="str">
        <f t="shared" si="0"/>
        <v>22211</v>
      </c>
      <c r="B17" s="74" t="str">
        <f t="shared" si="10"/>
        <v>211</v>
      </c>
      <c r="C17">
        <v>14</v>
      </c>
      <c r="D17">
        <v>1</v>
      </c>
      <c r="E17">
        <v>3</v>
      </c>
      <c r="F17">
        <v>22</v>
      </c>
      <c r="G17">
        <v>21</v>
      </c>
      <c r="H17">
        <v>1</v>
      </c>
      <c r="I17">
        <v>114</v>
      </c>
      <c r="J17">
        <v>4</v>
      </c>
      <c r="K17" t="s">
        <v>748</v>
      </c>
      <c r="L17" s="83">
        <v>258000</v>
      </c>
      <c r="M17" s="74" t="str">
        <f t="shared" si="1"/>
        <v>2</v>
      </c>
      <c r="N17" s="74" t="str">
        <f t="shared" si="2"/>
        <v>1</v>
      </c>
      <c r="O17" s="74">
        <f t="shared" si="3"/>
      </c>
      <c r="P17" s="74" t="str">
        <f t="shared" si="4"/>
        <v>2.1.</v>
      </c>
      <c r="Q17" s="74">
        <f t="shared" si="5"/>
        <v>3</v>
      </c>
      <c r="R17" s="74" t="str">
        <f t="shared" si="6"/>
        <v>2.1.114</v>
      </c>
      <c r="S17" s="74" t="str">
        <f t="shared" si="7"/>
        <v>222.1.114</v>
      </c>
      <c r="T17" s="119">
        <f t="shared" si="9"/>
        <v>258000</v>
      </c>
      <c r="U17" s="111" t="str">
        <f t="shared" si="8"/>
        <v>Chao Baby</v>
      </c>
      <c r="W17">
        <v>14</v>
      </c>
      <c r="X17">
        <v>1</v>
      </c>
      <c r="Y17">
        <v>3</v>
      </c>
      <c r="Z17">
        <v>22</v>
      </c>
      <c r="AA17">
        <v>21</v>
      </c>
      <c r="AB17">
        <v>1</v>
      </c>
      <c r="AC17">
        <v>114</v>
      </c>
      <c r="AD17">
        <v>4</v>
      </c>
      <c r="AE17" t="s">
        <v>748</v>
      </c>
      <c r="AF17" s="84">
        <v>258000</v>
      </c>
    </row>
    <row r="18" spans="1:32" ht="14.25">
      <c r="A18" s="74" t="str">
        <f t="shared" si="0"/>
        <v>22221</v>
      </c>
      <c r="B18" s="74" t="str">
        <f t="shared" si="10"/>
        <v>221</v>
      </c>
      <c r="C18">
        <v>14</v>
      </c>
      <c r="D18">
        <v>1</v>
      </c>
      <c r="E18">
        <v>3</v>
      </c>
      <c r="F18">
        <v>22</v>
      </c>
      <c r="G18">
        <v>22</v>
      </c>
      <c r="H18">
        <v>1</v>
      </c>
      <c r="I18">
        <v>109</v>
      </c>
      <c r="J18">
        <v>4</v>
      </c>
      <c r="K18" t="s">
        <v>458</v>
      </c>
      <c r="L18" s="83">
        <v>4224000</v>
      </c>
      <c r="M18" s="74" t="str">
        <f t="shared" si="1"/>
        <v>2</v>
      </c>
      <c r="N18" s="74" t="str">
        <f t="shared" si="2"/>
        <v>2</v>
      </c>
      <c r="O18" s="74">
        <f t="shared" si="3"/>
      </c>
      <c r="P18" s="74" t="str">
        <f t="shared" si="4"/>
        <v>2.2.</v>
      </c>
      <c r="Q18" s="74">
        <f t="shared" si="5"/>
        <v>3</v>
      </c>
      <c r="R18" s="74" t="str">
        <f t="shared" si="6"/>
        <v>2.2.109</v>
      </c>
      <c r="S18" s="74" t="str">
        <f t="shared" si="7"/>
        <v>222.2.109</v>
      </c>
      <c r="T18" s="119">
        <f t="shared" si="9"/>
        <v>4224000</v>
      </c>
      <c r="U18" s="111" t="str">
        <f t="shared" si="8"/>
        <v>Chao Baby</v>
      </c>
      <c r="W18">
        <v>14</v>
      </c>
      <c r="X18">
        <v>1</v>
      </c>
      <c r="Y18">
        <v>3</v>
      </c>
      <c r="Z18">
        <v>22</v>
      </c>
      <c r="AA18">
        <v>22</v>
      </c>
      <c r="AB18">
        <v>1</v>
      </c>
      <c r="AC18">
        <v>109</v>
      </c>
      <c r="AD18">
        <v>4</v>
      </c>
      <c r="AE18" t="s">
        <v>458</v>
      </c>
      <c r="AF18" s="84">
        <v>4224000</v>
      </c>
    </row>
    <row r="19" spans="1:32" ht="14.25">
      <c r="A19" s="74" t="str">
        <f t="shared" si="0"/>
        <v>22532</v>
      </c>
      <c r="B19" s="74" t="str">
        <f t="shared" si="10"/>
        <v>532</v>
      </c>
      <c r="C19">
        <v>14</v>
      </c>
      <c r="D19">
        <v>1</v>
      </c>
      <c r="E19">
        <v>3</v>
      </c>
      <c r="F19">
        <v>22</v>
      </c>
      <c r="G19">
        <v>53</v>
      </c>
      <c r="H19">
        <v>2</v>
      </c>
      <c r="I19">
        <v>110</v>
      </c>
      <c r="J19">
        <v>4</v>
      </c>
      <c r="K19" t="s">
        <v>459</v>
      </c>
      <c r="L19" s="83">
        <v>113978000</v>
      </c>
      <c r="M19" s="74" t="str">
        <f t="shared" si="1"/>
        <v>5</v>
      </c>
      <c r="N19" s="74" t="str">
        <f t="shared" si="2"/>
        <v>3</v>
      </c>
      <c r="O19" s="74">
        <f t="shared" si="3"/>
      </c>
      <c r="P19" s="74" t="str">
        <f t="shared" si="4"/>
        <v>5.3.</v>
      </c>
      <c r="Q19" s="74">
        <f t="shared" si="5"/>
        <v>3</v>
      </c>
      <c r="R19" s="74" t="str">
        <f t="shared" si="6"/>
        <v>5.3.110</v>
      </c>
      <c r="S19" s="74" t="str">
        <f t="shared" si="7"/>
        <v>225.3.110</v>
      </c>
      <c r="T19" s="119">
        <f t="shared" si="9"/>
        <v>113978000</v>
      </c>
      <c r="U19" s="111" t="str">
        <f t="shared" si="8"/>
        <v>Chao Baby</v>
      </c>
      <c r="W19">
        <v>14</v>
      </c>
      <c r="X19">
        <v>1</v>
      </c>
      <c r="Y19">
        <v>3</v>
      </c>
      <c r="Z19">
        <v>22</v>
      </c>
      <c r="AA19">
        <v>53</v>
      </c>
      <c r="AB19">
        <v>2</v>
      </c>
      <c r="AC19">
        <v>110</v>
      </c>
      <c r="AD19">
        <v>4</v>
      </c>
      <c r="AE19" t="s">
        <v>459</v>
      </c>
      <c r="AF19" s="84">
        <v>113978000</v>
      </c>
    </row>
    <row r="20" spans="1:32" ht="14.25">
      <c r="A20" s="74" t="str">
        <f t="shared" si="0"/>
        <v>11131</v>
      </c>
      <c r="B20" s="74" t="str">
        <f t="shared" si="10"/>
        <v>131</v>
      </c>
      <c r="C20">
        <v>20</v>
      </c>
      <c r="D20">
        <v>1</v>
      </c>
      <c r="E20">
        <v>3</v>
      </c>
      <c r="F20">
        <v>11</v>
      </c>
      <c r="G20">
        <v>13</v>
      </c>
      <c r="H20">
        <v>1</v>
      </c>
      <c r="I20">
        <v>132</v>
      </c>
      <c r="J20">
        <v>4</v>
      </c>
      <c r="K20" t="s">
        <v>462</v>
      </c>
      <c r="L20" s="83">
        <v>150000000</v>
      </c>
      <c r="M20" s="74" t="str">
        <f t="shared" si="1"/>
        <v>1</v>
      </c>
      <c r="N20" s="74" t="str">
        <f t="shared" si="2"/>
        <v>3</v>
      </c>
      <c r="O20" s="74">
        <f t="shared" si="3"/>
      </c>
      <c r="P20" s="74" t="str">
        <f t="shared" si="4"/>
        <v>1.3.</v>
      </c>
      <c r="Q20" s="74">
        <f t="shared" si="5"/>
        <v>3</v>
      </c>
      <c r="R20" s="74" t="str">
        <f t="shared" si="6"/>
        <v>1.3.132</v>
      </c>
      <c r="S20" s="74" t="str">
        <f t="shared" si="7"/>
        <v>111.3.132</v>
      </c>
      <c r="T20" s="119">
        <f t="shared" si="9"/>
        <v>150000000</v>
      </c>
      <c r="U20" s="111" t="str">
        <f t="shared" si="8"/>
        <v>Chao Baby</v>
      </c>
      <c r="W20">
        <v>20</v>
      </c>
      <c r="X20">
        <v>1</v>
      </c>
      <c r="Y20">
        <v>3</v>
      </c>
      <c r="Z20">
        <v>11</v>
      </c>
      <c r="AA20">
        <v>13</v>
      </c>
      <c r="AB20">
        <v>1</v>
      </c>
      <c r="AC20">
        <v>132</v>
      </c>
      <c r="AD20">
        <v>4</v>
      </c>
      <c r="AE20" t="s">
        <v>462</v>
      </c>
      <c r="AF20" s="84">
        <v>150000000</v>
      </c>
    </row>
    <row r="21" spans="1:32" ht="14.25">
      <c r="A21" s="74" t="str">
        <f t="shared" si="0"/>
        <v>11311</v>
      </c>
      <c r="B21" s="74" t="str">
        <f t="shared" si="10"/>
        <v>311</v>
      </c>
      <c r="C21">
        <v>20</v>
      </c>
      <c r="D21">
        <v>1</v>
      </c>
      <c r="E21">
        <v>3</v>
      </c>
      <c r="F21">
        <v>11</v>
      </c>
      <c r="G21">
        <v>31</v>
      </c>
      <c r="H21">
        <v>1</v>
      </c>
      <c r="I21">
        <v>67</v>
      </c>
      <c r="J21">
        <v>4</v>
      </c>
      <c r="K21" t="s">
        <v>463</v>
      </c>
      <c r="L21" s="83">
        <v>1837000000</v>
      </c>
      <c r="M21" s="74" t="str">
        <f t="shared" si="1"/>
        <v>3</v>
      </c>
      <c r="N21" s="74" t="str">
        <f t="shared" si="2"/>
        <v>1</v>
      </c>
      <c r="O21" s="74">
        <f t="shared" si="3"/>
      </c>
      <c r="P21" s="74" t="str">
        <f t="shared" si="4"/>
        <v>3.1.</v>
      </c>
      <c r="Q21" s="74">
        <f t="shared" si="5"/>
        <v>2</v>
      </c>
      <c r="R21" s="74" t="str">
        <f t="shared" si="6"/>
        <v>3.1.067</v>
      </c>
      <c r="S21" s="74" t="str">
        <f t="shared" si="7"/>
        <v>113.1.067</v>
      </c>
      <c r="T21" s="84">
        <f t="shared" si="9"/>
        <v>1837000000</v>
      </c>
      <c r="U21" s="111" t="str">
        <f t="shared" si="8"/>
        <v>Chao Baby</v>
      </c>
      <c r="W21">
        <v>20</v>
      </c>
      <c r="X21">
        <v>1</v>
      </c>
      <c r="Y21">
        <v>3</v>
      </c>
      <c r="Z21">
        <v>11</v>
      </c>
      <c r="AA21">
        <v>31</v>
      </c>
      <c r="AB21">
        <v>1</v>
      </c>
      <c r="AC21">
        <v>67</v>
      </c>
      <c r="AD21">
        <v>4</v>
      </c>
      <c r="AE21" t="s">
        <v>463</v>
      </c>
      <c r="AF21" s="84">
        <v>1837000000</v>
      </c>
    </row>
    <row r="22" spans="1:32" ht="14.25">
      <c r="A22" s="74" t="str">
        <f t="shared" si="0"/>
        <v>11313</v>
      </c>
      <c r="B22" s="74" t="str">
        <f t="shared" si="10"/>
        <v>313</v>
      </c>
      <c r="C22">
        <v>20</v>
      </c>
      <c r="D22">
        <v>1</v>
      </c>
      <c r="E22">
        <v>3</v>
      </c>
      <c r="F22">
        <v>11</v>
      </c>
      <c r="G22">
        <v>31</v>
      </c>
      <c r="H22">
        <v>3</v>
      </c>
      <c r="I22">
        <v>66</v>
      </c>
      <c r="J22">
        <v>3</v>
      </c>
      <c r="K22" t="s">
        <v>464</v>
      </c>
      <c r="L22" s="83">
        <v>15000000</v>
      </c>
      <c r="M22" s="74" t="str">
        <f>MID(G22,1,1)</f>
        <v>3</v>
      </c>
      <c r="N22" s="74" t="str">
        <f>MID(G22,2,1)</f>
        <v>1</v>
      </c>
      <c r="O22" s="74">
        <f>MID(H22,3,1)</f>
      </c>
      <c r="P22" s="74" t="str">
        <f>CONCATENATE(M22,".",N22,".",O22)</f>
        <v>3.1.</v>
      </c>
      <c r="Q22" s="74">
        <f>LEN(I22)</f>
        <v>2</v>
      </c>
      <c r="R22" s="74" t="str">
        <f>IF(Q22=2,CONCATENATE(P22,0,I22),IF(Q22=1,CONCATENATE(P22,0,0,I22),IF(Q22=3,CONCATENATE(P22,I22)," ")))</f>
        <v>3.1.066</v>
      </c>
      <c r="S22" s="74" t="str">
        <f aca="true" t="shared" si="11" ref="S22:S68">IF(F22=81,CONCATENATE(11,R22),IF(F22=82,CONCATENATE(22,R22),IF(F22=83,CONCATENATE(33,R22),IF(F22=85,CONCATENATE(55,R22),CONCATENATE(F22,R22)))))</f>
        <v>113.1.066</v>
      </c>
      <c r="T22" s="84">
        <f t="shared" si="9"/>
        <v>15000000</v>
      </c>
      <c r="U22" s="111" t="str">
        <f t="shared" si="8"/>
        <v>Chao Baby</v>
      </c>
      <c r="W22">
        <v>20</v>
      </c>
      <c r="X22">
        <v>1</v>
      </c>
      <c r="Y22">
        <v>3</v>
      </c>
      <c r="Z22">
        <v>11</v>
      </c>
      <c r="AA22">
        <v>31</v>
      </c>
      <c r="AB22">
        <v>3</v>
      </c>
      <c r="AC22">
        <v>66</v>
      </c>
      <c r="AD22">
        <v>3</v>
      </c>
      <c r="AE22" t="s">
        <v>464</v>
      </c>
      <c r="AF22" s="84">
        <v>15000000</v>
      </c>
    </row>
    <row r="23" spans="1:32" ht="14.25">
      <c r="A23" s="74" t="str">
        <f t="shared" si="0"/>
        <v>11313</v>
      </c>
      <c r="B23" s="74" t="str">
        <f t="shared" si="10"/>
        <v>313</v>
      </c>
      <c r="C23">
        <v>20</v>
      </c>
      <c r="D23">
        <v>1</v>
      </c>
      <c r="E23">
        <v>3</v>
      </c>
      <c r="F23">
        <v>11</v>
      </c>
      <c r="G23">
        <v>31</v>
      </c>
      <c r="H23">
        <v>3</v>
      </c>
      <c r="I23">
        <v>66</v>
      </c>
      <c r="J23">
        <v>4</v>
      </c>
      <c r="K23" t="s">
        <v>464</v>
      </c>
      <c r="L23" s="83">
        <v>754420000</v>
      </c>
      <c r="M23" s="74" t="str">
        <f>MID(G23,1,1)</f>
        <v>3</v>
      </c>
      <c r="N23" s="74" t="str">
        <f>MID(G23,2,1)</f>
        <v>1</v>
      </c>
      <c r="O23" s="74">
        <f>MID(H23,3,1)</f>
      </c>
      <c r="P23" s="74" t="str">
        <f>CONCATENATE(M23,".",N23,".",O23)</f>
        <v>3.1.</v>
      </c>
      <c r="Q23" s="74">
        <f>LEN(I23)</f>
        <v>2</v>
      </c>
      <c r="R23" s="74" t="str">
        <f>IF(Q23=2,CONCATENATE(P23,0,I23),IF(Q23=1,CONCATENATE(P23,0,0,I23),IF(Q23=3,CONCATENATE(P23,I23)," ")))</f>
        <v>3.1.066</v>
      </c>
      <c r="S23" s="74" t="str">
        <f t="shared" si="11"/>
        <v>113.1.066</v>
      </c>
      <c r="T23" s="113">
        <f t="shared" si="9"/>
        <v>754420000</v>
      </c>
      <c r="U23" s="111" t="str">
        <f t="shared" si="8"/>
        <v>Chao Baby</v>
      </c>
      <c r="W23">
        <v>20</v>
      </c>
      <c r="X23">
        <v>1</v>
      </c>
      <c r="Y23">
        <v>3</v>
      </c>
      <c r="Z23">
        <v>11</v>
      </c>
      <c r="AA23">
        <v>31</v>
      </c>
      <c r="AB23">
        <v>3</v>
      </c>
      <c r="AC23">
        <v>66</v>
      </c>
      <c r="AD23">
        <v>4</v>
      </c>
      <c r="AE23" t="s">
        <v>464</v>
      </c>
      <c r="AF23" s="84">
        <v>754420000</v>
      </c>
    </row>
    <row r="24" spans="1:32" ht="14.25">
      <c r="A24" s="74" t="str">
        <f t="shared" si="0"/>
        <v>11451</v>
      </c>
      <c r="B24" s="74" t="str">
        <f t="shared" si="10"/>
        <v>451</v>
      </c>
      <c r="C24">
        <v>20</v>
      </c>
      <c r="D24">
        <v>1</v>
      </c>
      <c r="E24">
        <v>3</v>
      </c>
      <c r="F24">
        <v>11</v>
      </c>
      <c r="G24">
        <v>45</v>
      </c>
      <c r="H24">
        <v>1</v>
      </c>
      <c r="I24">
        <v>68</v>
      </c>
      <c r="J24">
        <v>4</v>
      </c>
      <c r="K24" t="s">
        <v>465</v>
      </c>
      <c r="L24" s="83">
        <v>1313514052</v>
      </c>
      <c r="M24" s="74" t="str">
        <f>MID(G24,1,1)</f>
        <v>4</v>
      </c>
      <c r="N24" s="74" t="str">
        <f>MID(G24,2,1)</f>
        <v>5</v>
      </c>
      <c r="O24" s="74">
        <f>MID(H24,3,1)</f>
      </c>
      <c r="P24" s="74" t="str">
        <f>CONCATENATE(M24,".",N24,".",O24)</f>
        <v>4.5.</v>
      </c>
      <c r="Q24" s="74">
        <f>LEN(I24)</f>
        <v>2</v>
      </c>
      <c r="R24" s="74" t="str">
        <f>IF(Q24=2,CONCATENATE(P24,0,I24),IF(Q24=1,CONCATENATE(P24,0,0,I24),IF(Q24=3,CONCATENATE(P24,I24)," ")))</f>
        <v>4.5.068</v>
      </c>
      <c r="S24" s="74" t="str">
        <f t="shared" si="11"/>
        <v>114.5.068</v>
      </c>
      <c r="T24" s="113">
        <f t="shared" si="9"/>
        <v>1313514052</v>
      </c>
      <c r="U24" s="111" t="str">
        <f t="shared" si="8"/>
        <v>Chao Baby</v>
      </c>
      <c r="W24">
        <v>20</v>
      </c>
      <c r="X24">
        <v>1</v>
      </c>
      <c r="Y24">
        <v>3</v>
      </c>
      <c r="Z24">
        <v>11</v>
      </c>
      <c r="AA24">
        <v>45</v>
      </c>
      <c r="AB24">
        <v>1</v>
      </c>
      <c r="AC24">
        <v>68</v>
      </c>
      <c r="AD24">
        <v>4</v>
      </c>
      <c r="AE24" t="s">
        <v>465</v>
      </c>
      <c r="AF24" s="84">
        <v>1313514052</v>
      </c>
    </row>
    <row r="25" spans="1:32" ht="14.25">
      <c r="A25" s="74" t="str">
        <f t="shared" si="0"/>
        <v>11411</v>
      </c>
      <c r="B25" s="74" t="str">
        <f t="shared" si="10"/>
        <v>411</v>
      </c>
      <c r="C25">
        <v>21</v>
      </c>
      <c r="D25">
        <v>1</v>
      </c>
      <c r="E25">
        <v>3</v>
      </c>
      <c r="F25">
        <v>11</v>
      </c>
      <c r="G25">
        <v>41</v>
      </c>
      <c r="H25">
        <v>1</v>
      </c>
      <c r="I25">
        <v>45</v>
      </c>
      <c r="J25">
        <v>3</v>
      </c>
      <c r="K25" t="s">
        <v>466</v>
      </c>
      <c r="L25" s="83">
        <v>4000000</v>
      </c>
      <c r="M25" s="74" t="str">
        <f>MID(G25,1,1)</f>
        <v>4</v>
      </c>
      <c r="N25" s="74" t="str">
        <f>MID(G25,2,1)</f>
        <v>1</v>
      </c>
      <c r="O25" s="74">
        <f>MID(H25,3,1)</f>
      </c>
      <c r="P25" s="74" t="str">
        <f>CONCATENATE(M25,".",N25,".",O25)</f>
        <v>4.1.</v>
      </c>
      <c r="Q25" s="74">
        <f>LEN(I25)</f>
        <v>2</v>
      </c>
      <c r="R25" s="74" t="str">
        <f>IF(Q25=2,CONCATENATE(P25,0,I25),IF(Q25=1,CONCATENATE(P25,0,0,I25),IF(Q25=3,CONCATENATE(P25,I25)," ")))</f>
        <v>4.1.045</v>
      </c>
      <c r="S25" s="74" t="str">
        <f t="shared" si="11"/>
        <v>114.1.045</v>
      </c>
      <c r="T25" s="113">
        <f t="shared" si="9"/>
        <v>4000000</v>
      </c>
      <c r="U25" s="111" t="str">
        <f t="shared" si="8"/>
        <v>Chao Baby</v>
      </c>
      <c r="W25">
        <v>21</v>
      </c>
      <c r="X25">
        <v>1</v>
      </c>
      <c r="Y25">
        <v>3</v>
      </c>
      <c r="Z25">
        <v>11</v>
      </c>
      <c r="AA25">
        <v>41</v>
      </c>
      <c r="AB25">
        <v>1</v>
      </c>
      <c r="AC25">
        <v>45</v>
      </c>
      <c r="AD25">
        <v>3</v>
      </c>
      <c r="AE25" t="s">
        <v>466</v>
      </c>
      <c r="AF25" s="84">
        <v>4000000</v>
      </c>
    </row>
    <row r="26" spans="1:32" ht="14.25">
      <c r="A26" s="74" t="str">
        <f t="shared" si="0"/>
        <v>11411</v>
      </c>
      <c r="B26" s="74" t="str">
        <f t="shared" si="10"/>
        <v>411</v>
      </c>
      <c r="C26">
        <v>21</v>
      </c>
      <c r="D26">
        <v>1</v>
      </c>
      <c r="E26">
        <v>3</v>
      </c>
      <c r="F26">
        <v>11</v>
      </c>
      <c r="G26">
        <v>41</v>
      </c>
      <c r="H26">
        <v>1</v>
      </c>
      <c r="I26">
        <v>45</v>
      </c>
      <c r="J26">
        <v>4</v>
      </c>
      <c r="K26" t="s">
        <v>466</v>
      </c>
      <c r="L26" s="83">
        <v>95483543</v>
      </c>
      <c r="M26" s="74" t="str">
        <f>MID(G26,1,1)</f>
        <v>4</v>
      </c>
      <c r="N26" s="74" t="str">
        <f>MID(G26,2,1)</f>
        <v>1</v>
      </c>
      <c r="O26" s="74">
        <f>MID(H26,3,1)</f>
      </c>
      <c r="P26" s="74" t="str">
        <f>CONCATENATE(M26,".",N26,".",O26)</f>
        <v>4.1.</v>
      </c>
      <c r="Q26" s="74">
        <f>LEN(I26)</f>
        <v>2</v>
      </c>
      <c r="R26" s="74" t="str">
        <f>IF(Q26=2,CONCATENATE(P26,0,I26),IF(Q26=1,CONCATENATE(P26,0,0,I26),IF(Q26=3,CONCATENATE(P26,I26)," ")))</f>
        <v>4.1.045</v>
      </c>
      <c r="S26" s="74" t="str">
        <f t="shared" si="11"/>
        <v>114.1.045</v>
      </c>
      <c r="T26" s="84">
        <f t="shared" si="9"/>
        <v>95483543</v>
      </c>
      <c r="U26" s="111" t="str">
        <f t="shared" si="8"/>
        <v>Chao Baby</v>
      </c>
      <c r="W26">
        <v>21</v>
      </c>
      <c r="X26">
        <v>1</v>
      </c>
      <c r="Y26">
        <v>3</v>
      </c>
      <c r="Z26">
        <v>11</v>
      </c>
      <c r="AA26">
        <v>41</v>
      </c>
      <c r="AB26">
        <v>1</v>
      </c>
      <c r="AC26">
        <v>45</v>
      </c>
      <c r="AD26">
        <v>4</v>
      </c>
      <c r="AE26" t="s">
        <v>466</v>
      </c>
      <c r="AF26" s="84">
        <v>95483543</v>
      </c>
    </row>
    <row r="27" spans="1:32" ht="14.25">
      <c r="A27" s="74" t="str">
        <f t="shared" si="0"/>
        <v>11412</v>
      </c>
      <c r="B27" s="74" t="str">
        <f t="shared" si="10"/>
        <v>412</v>
      </c>
      <c r="C27">
        <v>21</v>
      </c>
      <c r="D27">
        <v>2</v>
      </c>
      <c r="E27">
        <v>3</v>
      </c>
      <c r="F27">
        <v>11</v>
      </c>
      <c r="G27">
        <v>41</v>
      </c>
      <c r="H27">
        <v>2</v>
      </c>
      <c r="I27">
        <v>46</v>
      </c>
      <c r="J27">
        <v>3</v>
      </c>
      <c r="K27" t="s">
        <v>467</v>
      </c>
      <c r="L27" s="83">
        <v>70380000</v>
      </c>
      <c r="M27" s="74" t="str">
        <f>MID(G27,1,1)</f>
        <v>4</v>
      </c>
      <c r="N27" s="74" t="str">
        <f>MID(G27,2,1)</f>
        <v>1</v>
      </c>
      <c r="O27" s="74">
        <f>MID(H27,3,1)</f>
      </c>
      <c r="P27" s="74" t="str">
        <f>CONCATENATE(M27,".",N27,".",O27)</f>
        <v>4.1.</v>
      </c>
      <c r="Q27" s="74">
        <f>LEN(I27)</f>
        <v>2</v>
      </c>
      <c r="R27" s="74" t="str">
        <f>IF(Q27=2,CONCATENATE(P27,0,I27),IF(Q27=1,CONCATENATE(P27,0,0,I27),IF(Q27=3,CONCATENATE(P27,I27)," ")))</f>
        <v>4.1.046</v>
      </c>
      <c r="S27" s="74" t="str">
        <f t="shared" si="11"/>
        <v>114.1.046</v>
      </c>
      <c r="T27" s="84">
        <f t="shared" si="9"/>
        <v>70380000</v>
      </c>
      <c r="U27" s="111" t="str">
        <f t="shared" si="8"/>
        <v>Chao Baby</v>
      </c>
      <c r="W27">
        <v>21</v>
      </c>
      <c r="X27">
        <v>2</v>
      </c>
      <c r="Y27">
        <v>3</v>
      </c>
      <c r="Z27">
        <v>11</v>
      </c>
      <c r="AA27">
        <v>41</v>
      </c>
      <c r="AB27">
        <v>2</v>
      </c>
      <c r="AC27">
        <v>46</v>
      </c>
      <c r="AD27">
        <v>3</v>
      </c>
      <c r="AE27" t="s">
        <v>467</v>
      </c>
      <c r="AF27" s="84">
        <v>70380000</v>
      </c>
    </row>
    <row r="28" spans="1:32" ht="14.25">
      <c r="A28" s="74" t="str">
        <f t="shared" si="0"/>
        <v>11412</v>
      </c>
      <c r="B28" s="74" t="str">
        <f t="shared" si="10"/>
        <v>412</v>
      </c>
      <c r="C28">
        <v>21</v>
      </c>
      <c r="D28">
        <v>2</v>
      </c>
      <c r="E28">
        <v>3</v>
      </c>
      <c r="F28">
        <v>11</v>
      </c>
      <c r="G28">
        <v>41</v>
      </c>
      <c r="H28">
        <v>2</v>
      </c>
      <c r="I28">
        <v>46</v>
      </c>
      <c r="J28">
        <v>4</v>
      </c>
      <c r="K28" t="s">
        <v>467</v>
      </c>
      <c r="L28" s="83">
        <v>395156106</v>
      </c>
      <c r="M28" s="74" t="str">
        <f>MID(G28,1,1)</f>
        <v>4</v>
      </c>
      <c r="N28" s="74" t="str">
        <f>MID(G28,2,1)</f>
        <v>1</v>
      </c>
      <c r="O28" s="74">
        <f>MID(H28,3,1)</f>
      </c>
      <c r="P28" s="74" t="str">
        <f>CONCATENATE(M28,".",N28,".",O28)</f>
        <v>4.1.</v>
      </c>
      <c r="Q28" s="74">
        <f>LEN(I28)</f>
        <v>2</v>
      </c>
      <c r="R28" s="74" t="str">
        <f>IF(Q28=2,CONCATENATE(P28,0,I28),IF(Q28=1,CONCATENATE(P28,0,0,I28),IF(Q28=3,CONCATENATE(P28,I28)," ")))</f>
        <v>4.1.046</v>
      </c>
      <c r="S28" s="74" t="str">
        <f t="shared" si="11"/>
        <v>114.1.046</v>
      </c>
      <c r="T28" s="84">
        <f t="shared" si="9"/>
        <v>395156106</v>
      </c>
      <c r="U28" s="111" t="str">
        <f t="shared" si="8"/>
        <v>Chao Baby</v>
      </c>
      <c r="W28">
        <v>21</v>
      </c>
      <c r="X28">
        <v>2</v>
      </c>
      <c r="Y28">
        <v>3</v>
      </c>
      <c r="Z28">
        <v>11</v>
      </c>
      <c r="AA28">
        <v>41</v>
      </c>
      <c r="AB28">
        <v>2</v>
      </c>
      <c r="AC28">
        <v>46</v>
      </c>
      <c r="AD28">
        <v>4</v>
      </c>
      <c r="AE28" t="s">
        <v>467</v>
      </c>
      <c r="AF28" s="84">
        <v>395156106</v>
      </c>
    </row>
    <row r="29" spans="1:32" ht="14.25">
      <c r="A29" s="74" t="str">
        <f t="shared" si="0"/>
        <v>11412</v>
      </c>
      <c r="B29" s="74" t="str">
        <f t="shared" si="10"/>
        <v>412</v>
      </c>
      <c r="C29">
        <v>21</v>
      </c>
      <c r="D29">
        <v>3</v>
      </c>
      <c r="E29">
        <v>3</v>
      </c>
      <c r="F29">
        <v>11</v>
      </c>
      <c r="G29">
        <v>41</v>
      </c>
      <c r="H29">
        <v>2</v>
      </c>
      <c r="I29">
        <v>44</v>
      </c>
      <c r="J29">
        <v>3</v>
      </c>
      <c r="K29" t="s">
        <v>468</v>
      </c>
      <c r="L29" s="83">
        <v>40035000</v>
      </c>
      <c r="M29" s="74" t="str">
        <f>MID(G29,1,1)</f>
        <v>4</v>
      </c>
      <c r="N29" s="74" t="str">
        <f>MID(G29,2,1)</f>
        <v>1</v>
      </c>
      <c r="O29" s="74">
        <f>MID(H29,3,1)</f>
      </c>
      <c r="P29" s="74" t="str">
        <f>CONCATENATE(M29,".",N29,".",O29)</f>
        <v>4.1.</v>
      </c>
      <c r="Q29" s="74">
        <f>LEN(I29)</f>
        <v>2</v>
      </c>
      <c r="R29" s="74" t="str">
        <f>IF(Q29=2,CONCATENATE(P29,0,I29),IF(Q29=1,CONCATENATE(P29,0,0,I29),IF(Q29=3,CONCATENATE(P29,I29)," ")))</f>
        <v>4.1.044</v>
      </c>
      <c r="S29" s="74" t="str">
        <f t="shared" si="11"/>
        <v>114.1.044</v>
      </c>
      <c r="T29" s="84">
        <f t="shared" si="9"/>
        <v>40035000</v>
      </c>
      <c r="U29" s="111" t="str">
        <f t="shared" si="8"/>
        <v>Chao Baby</v>
      </c>
      <c r="W29">
        <v>21</v>
      </c>
      <c r="X29">
        <v>3</v>
      </c>
      <c r="Y29">
        <v>3</v>
      </c>
      <c r="Z29">
        <v>11</v>
      </c>
      <c r="AA29">
        <v>41</v>
      </c>
      <c r="AB29">
        <v>2</v>
      </c>
      <c r="AC29">
        <v>44</v>
      </c>
      <c r="AD29">
        <v>3</v>
      </c>
      <c r="AE29" t="s">
        <v>468</v>
      </c>
      <c r="AF29" s="84">
        <v>40035000</v>
      </c>
    </row>
    <row r="30" spans="1:32" ht="14.25">
      <c r="A30" s="74" t="str">
        <f t="shared" si="0"/>
        <v>11412</v>
      </c>
      <c r="B30" s="74" t="str">
        <f t="shared" si="10"/>
        <v>412</v>
      </c>
      <c r="C30">
        <v>21</v>
      </c>
      <c r="D30">
        <v>3</v>
      </c>
      <c r="E30">
        <v>3</v>
      </c>
      <c r="F30">
        <v>11</v>
      </c>
      <c r="G30">
        <v>41</v>
      </c>
      <c r="H30">
        <v>2</v>
      </c>
      <c r="I30">
        <v>44</v>
      </c>
      <c r="J30">
        <v>4</v>
      </c>
      <c r="K30" t="s">
        <v>468</v>
      </c>
      <c r="L30" s="83">
        <v>206539699</v>
      </c>
      <c r="M30" s="74" t="str">
        <f>MID(G30,1,1)</f>
        <v>4</v>
      </c>
      <c r="N30" s="74" t="str">
        <f>MID(G30,2,1)</f>
        <v>1</v>
      </c>
      <c r="O30" s="74">
        <f>MID(H30,3,1)</f>
      </c>
      <c r="P30" s="74" t="str">
        <f>CONCATENATE(M30,".",N30,".",O30)</f>
        <v>4.1.</v>
      </c>
      <c r="Q30" s="74">
        <f>LEN(I30)</f>
        <v>2</v>
      </c>
      <c r="R30" s="74" t="str">
        <f>IF(Q30=2,CONCATENATE(P30,0,I30),IF(Q30=1,CONCATENATE(P30,0,0,I30),IF(Q30=3,CONCATENATE(P30,I30)," ")))</f>
        <v>4.1.044</v>
      </c>
      <c r="S30" s="74" t="str">
        <f>IF(F30=81,CONCATENATE(11,R30),IF(F30=82,CONCATENATE(22,R30),IF(F30=83,CONCATENATE(33,R30),IF(F30=85,CONCATENATE(55,R30),CONCATENATE(F30,R30)))))</f>
        <v>114.1.044</v>
      </c>
      <c r="T30" s="119">
        <f t="shared" si="9"/>
        <v>206539699</v>
      </c>
      <c r="U30" s="111" t="str">
        <f t="shared" si="8"/>
        <v>Chao Baby</v>
      </c>
      <c r="W30">
        <v>21</v>
      </c>
      <c r="X30">
        <v>3</v>
      </c>
      <c r="Y30">
        <v>3</v>
      </c>
      <c r="Z30">
        <v>11</v>
      </c>
      <c r="AA30">
        <v>41</v>
      </c>
      <c r="AB30">
        <v>2</v>
      </c>
      <c r="AC30">
        <v>44</v>
      </c>
      <c r="AD30">
        <v>4</v>
      </c>
      <c r="AE30" t="s">
        <v>468</v>
      </c>
      <c r="AF30" s="84">
        <v>206539699</v>
      </c>
    </row>
    <row r="31" spans="1:32" ht="14.25">
      <c r="A31" s="74" t="str">
        <f t="shared" si="0"/>
        <v>11414</v>
      </c>
      <c r="B31" s="74" t="str">
        <f t="shared" si="10"/>
        <v>414</v>
      </c>
      <c r="C31">
        <v>21</v>
      </c>
      <c r="D31">
        <v>4</v>
      </c>
      <c r="E31">
        <v>3</v>
      </c>
      <c r="F31">
        <v>11</v>
      </c>
      <c r="G31">
        <v>41</v>
      </c>
      <c r="H31">
        <v>4</v>
      </c>
      <c r="I31">
        <v>47</v>
      </c>
      <c r="J31">
        <v>4</v>
      </c>
      <c r="K31" t="s">
        <v>469</v>
      </c>
      <c r="L31" s="83">
        <v>243348543</v>
      </c>
      <c r="M31" s="74" t="str">
        <f>MID(G31,1,1)</f>
        <v>4</v>
      </c>
      <c r="N31" s="74" t="str">
        <f>MID(G31,2,1)</f>
        <v>1</v>
      </c>
      <c r="O31" s="74">
        <f>MID(H31,3,1)</f>
      </c>
      <c r="P31" s="74" t="str">
        <f>CONCATENATE(M31,".",N31,".",O31)</f>
        <v>4.1.</v>
      </c>
      <c r="Q31" s="74">
        <f>LEN(I31)</f>
        <v>2</v>
      </c>
      <c r="R31" s="74" t="str">
        <f>IF(Q31=2,CONCATENATE(P31,0,I31),IF(Q31=1,CONCATENATE(P31,0,0,I31),IF(Q31=3,CONCATENATE(P31,I31)," ")))</f>
        <v>4.1.047</v>
      </c>
      <c r="S31" s="74" t="str">
        <f t="shared" si="11"/>
        <v>114.1.047</v>
      </c>
      <c r="T31" s="113">
        <f t="shared" si="9"/>
        <v>243348543</v>
      </c>
      <c r="U31" s="111" t="str">
        <f t="shared" si="8"/>
        <v>Chao Baby</v>
      </c>
      <c r="W31">
        <v>21</v>
      </c>
      <c r="X31">
        <v>4</v>
      </c>
      <c r="Y31">
        <v>3</v>
      </c>
      <c r="Z31">
        <v>11</v>
      </c>
      <c r="AA31">
        <v>41</v>
      </c>
      <c r="AB31">
        <v>4</v>
      </c>
      <c r="AC31">
        <v>47</v>
      </c>
      <c r="AD31">
        <v>4</v>
      </c>
      <c r="AE31" t="s">
        <v>469</v>
      </c>
      <c r="AF31" s="84">
        <v>243348543</v>
      </c>
    </row>
    <row r="32" spans="1:32" ht="14.25">
      <c r="A32" s="74" t="str">
        <f t="shared" si="0"/>
        <v>11414</v>
      </c>
      <c r="B32" s="74" t="str">
        <f t="shared" si="10"/>
        <v>414</v>
      </c>
      <c r="C32">
        <v>21</v>
      </c>
      <c r="D32">
        <v>6</v>
      </c>
      <c r="E32">
        <v>3</v>
      </c>
      <c r="F32">
        <v>11</v>
      </c>
      <c r="G32">
        <v>41</v>
      </c>
      <c r="H32">
        <v>4</v>
      </c>
      <c r="I32">
        <v>47</v>
      </c>
      <c r="J32">
        <v>3</v>
      </c>
      <c r="K32" t="s">
        <v>469</v>
      </c>
      <c r="L32" s="83">
        <v>13212359</v>
      </c>
      <c r="M32" s="74" t="str">
        <f>MID(G32,1,1)</f>
        <v>4</v>
      </c>
      <c r="N32" s="74" t="str">
        <f>MID(G32,2,1)</f>
        <v>1</v>
      </c>
      <c r="O32" s="74">
        <f>MID(H32,3,1)</f>
      </c>
      <c r="P32" s="74" t="str">
        <f>CONCATENATE(M32,".",N32,".",O32)</f>
        <v>4.1.</v>
      </c>
      <c r="Q32" s="74">
        <f>LEN(I32)</f>
        <v>2</v>
      </c>
      <c r="R32" s="74" t="str">
        <f>IF(Q32=2,CONCATENATE(P32,0,I32),IF(Q32=1,CONCATENATE(P32,0,0,I32),IF(Q32=3,CONCATENATE(P32,I32)," ")))</f>
        <v>4.1.047</v>
      </c>
      <c r="S32" s="74" t="str">
        <f t="shared" si="11"/>
        <v>114.1.047</v>
      </c>
      <c r="T32" s="113">
        <f t="shared" si="9"/>
        <v>13212359</v>
      </c>
      <c r="U32" s="111" t="str">
        <f t="shared" si="8"/>
        <v>Chao Baby</v>
      </c>
      <c r="W32">
        <v>21</v>
      </c>
      <c r="X32">
        <v>6</v>
      </c>
      <c r="Y32">
        <v>3</v>
      </c>
      <c r="Z32">
        <v>11</v>
      </c>
      <c r="AA32">
        <v>41</v>
      </c>
      <c r="AB32">
        <v>4</v>
      </c>
      <c r="AC32">
        <v>47</v>
      </c>
      <c r="AD32">
        <v>3</v>
      </c>
      <c r="AE32" t="s">
        <v>469</v>
      </c>
      <c r="AF32" s="84">
        <v>13212359</v>
      </c>
    </row>
    <row r="33" spans="1:32" ht="14.25">
      <c r="A33" s="74" t="str">
        <f t="shared" si="0"/>
        <v>11414</v>
      </c>
      <c r="B33" s="74" t="str">
        <f t="shared" si="10"/>
        <v>414</v>
      </c>
      <c r="C33">
        <v>21</v>
      </c>
      <c r="D33">
        <v>6</v>
      </c>
      <c r="E33">
        <v>3</v>
      </c>
      <c r="F33">
        <v>11</v>
      </c>
      <c r="G33">
        <v>41</v>
      </c>
      <c r="H33">
        <v>4</v>
      </c>
      <c r="I33">
        <v>47</v>
      </c>
      <c r="J33">
        <v>4</v>
      </c>
      <c r="K33" t="s">
        <v>469</v>
      </c>
      <c r="L33" s="83">
        <v>93195141</v>
      </c>
      <c r="M33" s="74" t="str">
        <f aca="true" t="shared" si="12" ref="M33:M46">MID(G33,1,1)</f>
        <v>4</v>
      </c>
      <c r="N33" s="74" t="str">
        <f aca="true" t="shared" si="13" ref="N33:N46">MID(G33,2,1)</f>
        <v>1</v>
      </c>
      <c r="O33" s="74">
        <f aca="true" t="shared" si="14" ref="O33:O46">MID(H33,3,1)</f>
      </c>
      <c r="P33" s="74" t="str">
        <f aca="true" t="shared" si="15" ref="P33:P46">CONCATENATE(M33,".",N33,".",O33)</f>
        <v>4.1.</v>
      </c>
      <c r="Q33" s="74">
        <f aca="true" t="shared" si="16" ref="Q33:Q46">LEN(I33)</f>
        <v>2</v>
      </c>
      <c r="R33" s="74" t="str">
        <f aca="true" t="shared" si="17" ref="R33:R46">IF(Q33=2,CONCATENATE(P33,0,I33),IF(Q33=1,CONCATENATE(P33,0,0,I33),IF(Q33=3,CONCATENATE(P33,I33)," ")))</f>
        <v>4.1.047</v>
      </c>
      <c r="S33" s="74" t="str">
        <f t="shared" si="11"/>
        <v>114.1.047</v>
      </c>
      <c r="T33" s="119">
        <f t="shared" si="9"/>
        <v>93195141</v>
      </c>
      <c r="U33" s="111" t="str">
        <f t="shared" si="8"/>
        <v>Chao Baby</v>
      </c>
      <c r="W33">
        <v>21</v>
      </c>
      <c r="X33">
        <v>6</v>
      </c>
      <c r="Y33">
        <v>3</v>
      </c>
      <c r="Z33">
        <v>11</v>
      </c>
      <c r="AA33">
        <v>41</v>
      </c>
      <c r="AB33">
        <v>4</v>
      </c>
      <c r="AC33">
        <v>47</v>
      </c>
      <c r="AD33">
        <v>4</v>
      </c>
      <c r="AE33" t="s">
        <v>469</v>
      </c>
      <c r="AF33" s="84">
        <v>93195141</v>
      </c>
    </row>
    <row r="34" spans="1:32" ht="14.25">
      <c r="A34" s="74" t="str">
        <f t="shared" si="0"/>
        <v>22414</v>
      </c>
      <c r="B34" s="74" t="str">
        <f t="shared" si="10"/>
        <v>414</v>
      </c>
      <c r="C34">
        <v>21</v>
      </c>
      <c r="D34">
        <v>5</v>
      </c>
      <c r="E34">
        <v>3</v>
      </c>
      <c r="F34">
        <v>22</v>
      </c>
      <c r="G34">
        <v>41</v>
      </c>
      <c r="H34">
        <v>4</v>
      </c>
      <c r="I34">
        <v>47</v>
      </c>
      <c r="J34">
        <v>4</v>
      </c>
      <c r="K34" t="s">
        <v>470</v>
      </c>
      <c r="L34" s="83">
        <v>439458417</v>
      </c>
      <c r="M34" s="74" t="str">
        <f t="shared" si="12"/>
        <v>4</v>
      </c>
      <c r="N34" s="74" t="str">
        <f t="shared" si="13"/>
        <v>1</v>
      </c>
      <c r="O34" s="74">
        <f t="shared" si="14"/>
      </c>
      <c r="P34" s="74" t="str">
        <f t="shared" si="15"/>
        <v>4.1.</v>
      </c>
      <c r="Q34" s="74">
        <f t="shared" si="16"/>
        <v>2</v>
      </c>
      <c r="R34" s="74" t="str">
        <f t="shared" si="17"/>
        <v>4.1.047</v>
      </c>
      <c r="S34" s="74" t="str">
        <f t="shared" si="11"/>
        <v>224.1.047</v>
      </c>
      <c r="T34" s="119">
        <f t="shared" si="9"/>
        <v>439458417</v>
      </c>
      <c r="U34" s="111" t="str">
        <f t="shared" si="8"/>
        <v>Chao Baby</v>
      </c>
      <c r="W34">
        <v>21</v>
      </c>
      <c r="X34">
        <v>5</v>
      </c>
      <c r="Y34">
        <v>3</v>
      </c>
      <c r="Z34">
        <v>22</v>
      </c>
      <c r="AA34">
        <v>41</v>
      </c>
      <c r="AB34">
        <v>4</v>
      </c>
      <c r="AC34">
        <v>47</v>
      </c>
      <c r="AD34">
        <v>4</v>
      </c>
      <c r="AE34" t="s">
        <v>470</v>
      </c>
      <c r="AF34" s="84">
        <v>439458417</v>
      </c>
    </row>
    <row r="35" spans="1:32" ht="14.25">
      <c r="A35" s="74" t="str">
        <f t="shared" si="0"/>
        <v>22414</v>
      </c>
      <c r="B35" s="74" t="str">
        <f t="shared" si="10"/>
        <v>414</v>
      </c>
      <c r="C35">
        <v>21</v>
      </c>
      <c r="D35">
        <v>5</v>
      </c>
      <c r="E35">
        <v>3</v>
      </c>
      <c r="F35">
        <v>22</v>
      </c>
      <c r="G35">
        <v>41</v>
      </c>
      <c r="H35">
        <v>4</v>
      </c>
      <c r="I35">
        <v>47</v>
      </c>
      <c r="J35">
        <v>13</v>
      </c>
      <c r="K35" t="s">
        <v>471</v>
      </c>
      <c r="L35" s="83">
        <v>2080000</v>
      </c>
      <c r="M35" s="74" t="str">
        <f t="shared" si="12"/>
        <v>4</v>
      </c>
      <c r="N35" s="74" t="str">
        <f t="shared" si="13"/>
        <v>1</v>
      </c>
      <c r="O35" s="74">
        <f t="shared" si="14"/>
      </c>
      <c r="P35" s="74" t="str">
        <f t="shared" si="15"/>
        <v>4.1.</v>
      </c>
      <c r="Q35" s="74">
        <f t="shared" si="16"/>
        <v>2</v>
      </c>
      <c r="R35" s="74" t="str">
        <f t="shared" si="17"/>
        <v>4.1.047</v>
      </c>
      <c r="S35" s="74" t="str">
        <f t="shared" si="11"/>
        <v>224.1.047</v>
      </c>
      <c r="T35" s="119">
        <f t="shared" si="9"/>
        <v>2080000</v>
      </c>
      <c r="U35" s="111" t="str">
        <f t="shared" si="8"/>
        <v>Chao Baby</v>
      </c>
      <c r="W35">
        <v>21</v>
      </c>
      <c r="X35">
        <v>5</v>
      </c>
      <c r="Y35">
        <v>3</v>
      </c>
      <c r="Z35">
        <v>22</v>
      </c>
      <c r="AA35">
        <v>41</v>
      </c>
      <c r="AB35">
        <v>4</v>
      </c>
      <c r="AC35">
        <v>47</v>
      </c>
      <c r="AD35">
        <v>13</v>
      </c>
      <c r="AE35" t="s">
        <v>471</v>
      </c>
      <c r="AF35" s="84">
        <v>2080000</v>
      </c>
    </row>
    <row r="36" spans="1:32" ht="14.25">
      <c r="A36" s="74" t="str">
        <f t="shared" si="0"/>
        <v>22414</v>
      </c>
      <c r="B36" s="74" t="str">
        <f t="shared" si="10"/>
        <v>414</v>
      </c>
      <c r="C36">
        <v>21</v>
      </c>
      <c r="D36">
        <v>6</v>
      </c>
      <c r="E36">
        <v>3</v>
      </c>
      <c r="F36">
        <v>22</v>
      </c>
      <c r="G36">
        <v>41</v>
      </c>
      <c r="H36">
        <v>4</v>
      </c>
      <c r="I36">
        <v>47</v>
      </c>
      <c r="J36">
        <v>23</v>
      </c>
      <c r="K36" t="s">
        <v>472</v>
      </c>
      <c r="L36" s="83">
        <v>42595659</v>
      </c>
      <c r="M36" s="74" t="str">
        <f t="shared" si="12"/>
        <v>4</v>
      </c>
      <c r="N36" s="74" t="str">
        <f t="shared" si="13"/>
        <v>1</v>
      </c>
      <c r="O36" s="74">
        <f t="shared" si="14"/>
      </c>
      <c r="P36" s="74" t="str">
        <f t="shared" si="15"/>
        <v>4.1.</v>
      </c>
      <c r="Q36" s="74">
        <f t="shared" si="16"/>
        <v>2</v>
      </c>
      <c r="R36" s="74" t="str">
        <f t="shared" si="17"/>
        <v>4.1.047</v>
      </c>
      <c r="S36" s="74" t="str">
        <f t="shared" si="11"/>
        <v>224.1.047</v>
      </c>
      <c r="T36" s="119">
        <f t="shared" si="9"/>
        <v>42595659</v>
      </c>
      <c r="U36" s="111" t="str">
        <f t="shared" si="8"/>
        <v>Chao Baby</v>
      </c>
      <c r="W36">
        <v>21</v>
      </c>
      <c r="X36">
        <v>6</v>
      </c>
      <c r="Y36">
        <v>3</v>
      </c>
      <c r="Z36">
        <v>22</v>
      </c>
      <c r="AA36">
        <v>41</v>
      </c>
      <c r="AB36">
        <v>4</v>
      </c>
      <c r="AC36">
        <v>47</v>
      </c>
      <c r="AD36">
        <v>23</v>
      </c>
      <c r="AE36" t="s">
        <v>472</v>
      </c>
      <c r="AF36" s="84">
        <v>42595659</v>
      </c>
    </row>
    <row r="37" spans="1:32" ht="14.25">
      <c r="A37" s="74" t="str">
        <f t="shared" si="0"/>
        <v>11151</v>
      </c>
      <c r="B37" s="74" t="str">
        <f t="shared" si="10"/>
        <v>151</v>
      </c>
      <c r="C37">
        <v>22</v>
      </c>
      <c r="D37">
        <v>1</v>
      </c>
      <c r="E37">
        <v>3</v>
      </c>
      <c r="F37">
        <v>11</v>
      </c>
      <c r="G37">
        <v>15</v>
      </c>
      <c r="H37">
        <v>1</v>
      </c>
      <c r="I37">
        <v>92</v>
      </c>
      <c r="J37">
        <v>4</v>
      </c>
      <c r="K37" t="s">
        <v>791</v>
      </c>
      <c r="L37" s="83">
        <v>100000000</v>
      </c>
      <c r="M37" s="74" t="str">
        <f t="shared" si="12"/>
        <v>1</v>
      </c>
      <c r="N37" s="74" t="str">
        <f t="shared" si="13"/>
        <v>5</v>
      </c>
      <c r="O37" s="74">
        <f t="shared" si="14"/>
      </c>
      <c r="P37" s="74" t="str">
        <f t="shared" si="15"/>
        <v>1.5.</v>
      </c>
      <c r="Q37" s="74">
        <f t="shared" si="16"/>
        <v>2</v>
      </c>
      <c r="R37" s="74" t="str">
        <f t="shared" si="17"/>
        <v>1.5.092</v>
      </c>
      <c r="S37" s="74" t="str">
        <f t="shared" si="11"/>
        <v>111.5.092</v>
      </c>
      <c r="T37" s="119">
        <f t="shared" si="9"/>
        <v>100000000</v>
      </c>
      <c r="U37" s="111" t="str">
        <f t="shared" si="8"/>
        <v>Chao Baby</v>
      </c>
      <c r="W37">
        <v>22</v>
      </c>
      <c r="X37">
        <v>1</v>
      </c>
      <c r="Y37">
        <v>3</v>
      </c>
      <c r="Z37">
        <v>11</v>
      </c>
      <c r="AA37">
        <v>15</v>
      </c>
      <c r="AB37">
        <v>1</v>
      </c>
      <c r="AC37">
        <v>92</v>
      </c>
      <c r="AD37">
        <v>4</v>
      </c>
      <c r="AE37" t="s">
        <v>791</v>
      </c>
      <c r="AF37" s="84">
        <v>100000000</v>
      </c>
    </row>
    <row r="38" spans="1:32" ht="14.25">
      <c r="A38" s="74" t="str">
        <f t="shared" si="0"/>
        <v>11416</v>
      </c>
      <c r="B38" s="74" t="str">
        <f t="shared" si="10"/>
        <v>416</v>
      </c>
      <c r="C38">
        <v>22</v>
      </c>
      <c r="D38">
        <v>1</v>
      </c>
      <c r="E38">
        <v>3</v>
      </c>
      <c r="F38">
        <v>11</v>
      </c>
      <c r="G38">
        <v>41</v>
      </c>
      <c r="H38">
        <v>6</v>
      </c>
      <c r="I38">
        <v>93</v>
      </c>
      <c r="J38">
        <v>4</v>
      </c>
      <c r="K38" t="s">
        <v>473</v>
      </c>
      <c r="L38" s="83">
        <v>24000000</v>
      </c>
      <c r="M38" s="74" t="str">
        <f t="shared" si="12"/>
        <v>4</v>
      </c>
      <c r="N38" s="74" t="str">
        <f t="shared" si="13"/>
        <v>1</v>
      </c>
      <c r="O38" s="74">
        <f t="shared" si="14"/>
      </c>
      <c r="P38" s="74" t="str">
        <f t="shared" si="15"/>
        <v>4.1.</v>
      </c>
      <c r="Q38" s="74">
        <f t="shared" si="16"/>
        <v>2</v>
      </c>
      <c r="R38" s="74" t="str">
        <f t="shared" si="17"/>
        <v>4.1.093</v>
      </c>
      <c r="S38" s="74" t="str">
        <f t="shared" si="11"/>
        <v>114.1.093</v>
      </c>
      <c r="T38" s="119">
        <f t="shared" si="9"/>
        <v>24000000</v>
      </c>
      <c r="U38" s="111" t="str">
        <f t="shared" si="8"/>
        <v>Chao Baby</v>
      </c>
      <c r="W38">
        <v>22</v>
      </c>
      <c r="X38">
        <v>1</v>
      </c>
      <c r="Y38">
        <v>3</v>
      </c>
      <c r="Z38">
        <v>11</v>
      </c>
      <c r="AA38">
        <v>41</v>
      </c>
      <c r="AB38">
        <v>6</v>
      </c>
      <c r="AC38">
        <v>93</v>
      </c>
      <c r="AD38">
        <v>4</v>
      </c>
      <c r="AE38" t="s">
        <v>473</v>
      </c>
      <c r="AF38" s="84">
        <v>24000000</v>
      </c>
    </row>
    <row r="39" spans="1:32" ht="14.25">
      <c r="A39" s="74" t="str">
        <f t="shared" si="0"/>
        <v>11416</v>
      </c>
      <c r="B39" s="74" t="str">
        <f t="shared" si="10"/>
        <v>416</v>
      </c>
      <c r="C39">
        <v>22</v>
      </c>
      <c r="D39">
        <v>1</v>
      </c>
      <c r="E39">
        <v>3</v>
      </c>
      <c r="F39">
        <v>11</v>
      </c>
      <c r="G39">
        <v>41</v>
      </c>
      <c r="H39">
        <v>6</v>
      </c>
      <c r="I39">
        <v>94</v>
      </c>
      <c r="J39">
        <v>3</v>
      </c>
      <c r="K39" t="s">
        <v>474</v>
      </c>
      <c r="L39" s="83">
        <v>9288000</v>
      </c>
      <c r="M39" s="74" t="str">
        <f t="shared" si="12"/>
        <v>4</v>
      </c>
      <c r="N39" s="74" t="str">
        <f t="shared" si="13"/>
        <v>1</v>
      </c>
      <c r="O39" s="74">
        <f t="shared" si="14"/>
      </c>
      <c r="P39" s="74" t="str">
        <f t="shared" si="15"/>
        <v>4.1.</v>
      </c>
      <c r="Q39" s="74">
        <f t="shared" si="16"/>
        <v>2</v>
      </c>
      <c r="R39" s="74" t="str">
        <f t="shared" si="17"/>
        <v>4.1.094</v>
      </c>
      <c r="S39" s="74" t="str">
        <f t="shared" si="11"/>
        <v>114.1.094</v>
      </c>
      <c r="T39" s="119">
        <f t="shared" si="9"/>
        <v>9288000</v>
      </c>
      <c r="U39" s="111" t="str">
        <f t="shared" si="8"/>
        <v>Chao Baby</v>
      </c>
      <c r="W39">
        <v>22</v>
      </c>
      <c r="X39">
        <v>1</v>
      </c>
      <c r="Y39">
        <v>3</v>
      </c>
      <c r="Z39">
        <v>11</v>
      </c>
      <c r="AA39">
        <v>41</v>
      </c>
      <c r="AB39">
        <v>6</v>
      </c>
      <c r="AC39">
        <v>94</v>
      </c>
      <c r="AD39">
        <v>3</v>
      </c>
      <c r="AE39" t="s">
        <v>474</v>
      </c>
      <c r="AF39" s="84">
        <v>9288000</v>
      </c>
    </row>
    <row r="40" spans="1:32" ht="14.25">
      <c r="A40" s="74" t="str">
        <f t="shared" si="0"/>
        <v>11416</v>
      </c>
      <c r="B40" s="74" t="str">
        <f t="shared" si="10"/>
        <v>416</v>
      </c>
      <c r="C40">
        <v>22</v>
      </c>
      <c r="D40">
        <v>1</v>
      </c>
      <c r="E40">
        <v>3</v>
      </c>
      <c r="F40">
        <v>11</v>
      </c>
      <c r="G40">
        <v>41</v>
      </c>
      <c r="H40">
        <v>6</v>
      </c>
      <c r="I40">
        <v>94</v>
      </c>
      <c r="J40">
        <v>4</v>
      </c>
      <c r="K40" t="s">
        <v>474</v>
      </c>
      <c r="L40" s="83">
        <v>190000000</v>
      </c>
      <c r="M40" s="74" t="str">
        <f t="shared" si="12"/>
        <v>4</v>
      </c>
      <c r="N40" s="74" t="str">
        <f t="shared" si="13"/>
        <v>1</v>
      </c>
      <c r="O40" s="74">
        <f t="shared" si="14"/>
      </c>
      <c r="P40" s="74" t="str">
        <f t="shared" si="15"/>
        <v>4.1.</v>
      </c>
      <c r="Q40" s="74">
        <f t="shared" si="16"/>
        <v>2</v>
      </c>
      <c r="R40" s="74" t="str">
        <f t="shared" si="17"/>
        <v>4.1.094</v>
      </c>
      <c r="S40" s="74" t="str">
        <f t="shared" si="11"/>
        <v>114.1.094</v>
      </c>
      <c r="T40" s="119">
        <f t="shared" si="9"/>
        <v>190000000</v>
      </c>
      <c r="U40" s="111" t="str">
        <f t="shared" si="8"/>
        <v>Chao Baby</v>
      </c>
      <c r="W40">
        <v>22</v>
      </c>
      <c r="X40">
        <v>1</v>
      </c>
      <c r="Y40">
        <v>3</v>
      </c>
      <c r="Z40">
        <v>11</v>
      </c>
      <c r="AA40">
        <v>41</v>
      </c>
      <c r="AB40">
        <v>6</v>
      </c>
      <c r="AC40">
        <v>94</v>
      </c>
      <c r="AD40">
        <v>4</v>
      </c>
      <c r="AE40" t="s">
        <v>474</v>
      </c>
      <c r="AF40" s="84">
        <v>190000000</v>
      </c>
    </row>
    <row r="41" spans="1:32" ht="14.25">
      <c r="A41" s="74" t="str">
        <f t="shared" si="0"/>
        <v>11416</v>
      </c>
      <c r="B41" s="74" t="str">
        <f t="shared" si="10"/>
        <v>416</v>
      </c>
      <c r="C41">
        <v>22</v>
      </c>
      <c r="D41">
        <v>1</v>
      </c>
      <c r="E41">
        <v>3</v>
      </c>
      <c r="F41">
        <v>11</v>
      </c>
      <c r="G41">
        <v>41</v>
      </c>
      <c r="H41">
        <v>6</v>
      </c>
      <c r="I41">
        <v>94</v>
      </c>
      <c r="J41">
        <v>5</v>
      </c>
      <c r="K41" t="s">
        <v>474</v>
      </c>
      <c r="L41" s="83">
        <v>69120000</v>
      </c>
      <c r="M41" s="74" t="str">
        <f t="shared" si="12"/>
        <v>4</v>
      </c>
      <c r="N41" s="74" t="str">
        <f t="shared" si="13"/>
        <v>1</v>
      </c>
      <c r="O41" s="74">
        <f t="shared" si="14"/>
      </c>
      <c r="P41" s="74" t="str">
        <f t="shared" si="15"/>
        <v>4.1.</v>
      </c>
      <c r="Q41" s="74">
        <f t="shared" si="16"/>
        <v>2</v>
      </c>
      <c r="R41" s="74" t="str">
        <f t="shared" si="17"/>
        <v>4.1.094</v>
      </c>
      <c r="S41" s="74" t="str">
        <f t="shared" si="11"/>
        <v>114.1.094</v>
      </c>
      <c r="T41" s="119">
        <f t="shared" si="9"/>
        <v>69120000</v>
      </c>
      <c r="U41" s="111" t="str">
        <f t="shared" si="8"/>
        <v>Chao Baby</v>
      </c>
      <c r="W41">
        <v>22</v>
      </c>
      <c r="X41">
        <v>1</v>
      </c>
      <c r="Y41">
        <v>3</v>
      </c>
      <c r="Z41">
        <v>11</v>
      </c>
      <c r="AA41">
        <v>41</v>
      </c>
      <c r="AB41">
        <v>6</v>
      </c>
      <c r="AC41">
        <v>94</v>
      </c>
      <c r="AD41">
        <v>5</v>
      </c>
      <c r="AE41" t="s">
        <v>474</v>
      </c>
      <c r="AF41" s="84">
        <v>69120000</v>
      </c>
    </row>
    <row r="42" spans="1:32" ht="14.25">
      <c r="A42" s="74" t="str">
        <f t="shared" si="0"/>
        <v>11416</v>
      </c>
      <c r="B42" s="74" t="str">
        <f t="shared" si="10"/>
        <v>416</v>
      </c>
      <c r="C42">
        <v>22</v>
      </c>
      <c r="D42">
        <v>1</v>
      </c>
      <c r="E42">
        <v>3</v>
      </c>
      <c r="F42">
        <v>11</v>
      </c>
      <c r="G42">
        <v>41</v>
      </c>
      <c r="H42">
        <v>6</v>
      </c>
      <c r="I42">
        <v>95</v>
      </c>
      <c r="J42">
        <v>4</v>
      </c>
      <c r="K42" t="s">
        <v>475</v>
      </c>
      <c r="L42" s="83">
        <v>20000000</v>
      </c>
      <c r="M42" s="74" t="str">
        <f t="shared" si="12"/>
        <v>4</v>
      </c>
      <c r="N42" s="74" t="str">
        <f t="shared" si="13"/>
        <v>1</v>
      </c>
      <c r="O42" s="74">
        <f t="shared" si="14"/>
      </c>
      <c r="P42" s="74" t="str">
        <f t="shared" si="15"/>
        <v>4.1.</v>
      </c>
      <c r="Q42" s="74">
        <f t="shared" si="16"/>
        <v>2</v>
      </c>
      <c r="R42" s="74" t="str">
        <f t="shared" si="17"/>
        <v>4.1.095</v>
      </c>
      <c r="S42" s="74" t="str">
        <f t="shared" si="11"/>
        <v>114.1.095</v>
      </c>
      <c r="T42" s="119">
        <f t="shared" si="9"/>
        <v>20000000</v>
      </c>
      <c r="U42" s="111" t="str">
        <f t="shared" si="8"/>
        <v>Chao Baby</v>
      </c>
      <c r="W42">
        <v>22</v>
      </c>
      <c r="X42">
        <v>1</v>
      </c>
      <c r="Y42">
        <v>3</v>
      </c>
      <c r="Z42">
        <v>11</v>
      </c>
      <c r="AA42">
        <v>41</v>
      </c>
      <c r="AB42">
        <v>6</v>
      </c>
      <c r="AC42">
        <v>95</v>
      </c>
      <c r="AD42">
        <v>4</v>
      </c>
      <c r="AE42" t="s">
        <v>475</v>
      </c>
      <c r="AF42" s="84">
        <v>20000000</v>
      </c>
    </row>
    <row r="43" spans="1:32" ht="14.25">
      <c r="A43" s="74" t="str">
        <f t="shared" si="0"/>
        <v>11417</v>
      </c>
      <c r="B43" s="74" t="str">
        <f t="shared" si="10"/>
        <v>417</v>
      </c>
      <c r="C43">
        <v>22</v>
      </c>
      <c r="D43">
        <v>1</v>
      </c>
      <c r="E43">
        <v>3</v>
      </c>
      <c r="F43">
        <v>11</v>
      </c>
      <c r="G43">
        <v>41</v>
      </c>
      <c r="H43">
        <v>7</v>
      </c>
      <c r="I43">
        <v>96</v>
      </c>
      <c r="J43">
        <v>3</v>
      </c>
      <c r="K43" t="s">
        <v>476</v>
      </c>
      <c r="L43" s="83">
        <v>45360000</v>
      </c>
      <c r="M43" s="74" t="str">
        <f t="shared" si="12"/>
        <v>4</v>
      </c>
      <c r="N43" s="74" t="str">
        <f t="shared" si="13"/>
        <v>1</v>
      </c>
      <c r="O43" s="74">
        <f t="shared" si="14"/>
      </c>
      <c r="P43" s="74" t="str">
        <f t="shared" si="15"/>
        <v>4.1.</v>
      </c>
      <c r="Q43" s="74">
        <f t="shared" si="16"/>
        <v>2</v>
      </c>
      <c r="R43" s="74" t="str">
        <f t="shared" si="17"/>
        <v>4.1.096</v>
      </c>
      <c r="S43" s="74" t="str">
        <f t="shared" si="11"/>
        <v>114.1.096</v>
      </c>
      <c r="T43" s="119">
        <f t="shared" si="9"/>
        <v>45360000</v>
      </c>
      <c r="U43" s="111" t="str">
        <f t="shared" si="8"/>
        <v>Chao Baby</v>
      </c>
      <c r="W43">
        <v>22</v>
      </c>
      <c r="X43">
        <v>1</v>
      </c>
      <c r="Y43">
        <v>3</v>
      </c>
      <c r="Z43">
        <v>11</v>
      </c>
      <c r="AA43">
        <v>41</v>
      </c>
      <c r="AB43">
        <v>7</v>
      </c>
      <c r="AC43">
        <v>96</v>
      </c>
      <c r="AD43">
        <v>3</v>
      </c>
      <c r="AE43" t="s">
        <v>476</v>
      </c>
      <c r="AF43" s="84">
        <v>45360000</v>
      </c>
    </row>
    <row r="44" spans="1:32" ht="14.25">
      <c r="A44" s="74" t="str">
        <f t="shared" si="0"/>
        <v>11417</v>
      </c>
      <c r="B44" s="74" t="str">
        <f t="shared" si="10"/>
        <v>417</v>
      </c>
      <c r="C44">
        <v>22</v>
      </c>
      <c r="D44">
        <v>1</v>
      </c>
      <c r="E44">
        <v>3</v>
      </c>
      <c r="F44">
        <v>11</v>
      </c>
      <c r="G44">
        <v>41</v>
      </c>
      <c r="H44">
        <v>7</v>
      </c>
      <c r="I44">
        <v>96</v>
      </c>
      <c r="J44">
        <v>4</v>
      </c>
      <c r="K44" t="s">
        <v>476</v>
      </c>
      <c r="L44" s="83">
        <v>64000000</v>
      </c>
      <c r="M44" s="74" t="str">
        <f t="shared" si="12"/>
        <v>4</v>
      </c>
      <c r="N44" s="74" t="str">
        <f t="shared" si="13"/>
        <v>1</v>
      </c>
      <c r="O44" s="74">
        <f t="shared" si="14"/>
      </c>
      <c r="P44" s="74" t="str">
        <f t="shared" si="15"/>
        <v>4.1.</v>
      </c>
      <c r="Q44" s="74">
        <f t="shared" si="16"/>
        <v>2</v>
      </c>
      <c r="R44" s="74" t="str">
        <f t="shared" si="17"/>
        <v>4.1.096</v>
      </c>
      <c r="S44" s="74" t="str">
        <f t="shared" si="11"/>
        <v>114.1.096</v>
      </c>
      <c r="T44" s="119">
        <f t="shared" si="9"/>
        <v>64000000</v>
      </c>
      <c r="U44" s="111" t="str">
        <f t="shared" si="8"/>
        <v>Chao Baby</v>
      </c>
      <c r="W44">
        <v>22</v>
      </c>
      <c r="X44">
        <v>1</v>
      </c>
      <c r="Y44">
        <v>3</v>
      </c>
      <c r="Z44">
        <v>11</v>
      </c>
      <c r="AA44">
        <v>41</v>
      </c>
      <c r="AB44">
        <v>7</v>
      </c>
      <c r="AC44">
        <v>96</v>
      </c>
      <c r="AD44">
        <v>4</v>
      </c>
      <c r="AE44" t="s">
        <v>476</v>
      </c>
      <c r="AF44" s="84">
        <v>64000000</v>
      </c>
    </row>
    <row r="45" spans="1:32" ht="14.25">
      <c r="A45" s="74" t="str">
        <f t="shared" si="0"/>
        <v>11417</v>
      </c>
      <c r="B45" s="74" t="str">
        <f t="shared" si="10"/>
        <v>417</v>
      </c>
      <c r="C45">
        <v>22</v>
      </c>
      <c r="D45">
        <v>1</v>
      </c>
      <c r="E45">
        <v>3</v>
      </c>
      <c r="F45">
        <v>11</v>
      </c>
      <c r="G45">
        <v>41</v>
      </c>
      <c r="H45">
        <v>7</v>
      </c>
      <c r="I45">
        <v>96</v>
      </c>
      <c r="J45">
        <v>6</v>
      </c>
      <c r="K45" t="s">
        <v>476</v>
      </c>
      <c r="L45" s="83">
        <v>12640000</v>
      </c>
      <c r="M45" s="74" t="str">
        <f t="shared" si="12"/>
        <v>4</v>
      </c>
      <c r="N45" s="74" t="str">
        <f t="shared" si="13"/>
        <v>1</v>
      </c>
      <c r="O45" s="74">
        <f t="shared" si="14"/>
      </c>
      <c r="P45" s="74" t="str">
        <f t="shared" si="15"/>
        <v>4.1.</v>
      </c>
      <c r="Q45" s="74">
        <f t="shared" si="16"/>
        <v>2</v>
      </c>
      <c r="R45" s="74" t="str">
        <f t="shared" si="17"/>
        <v>4.1.096</v>
      </c>
      <c r="S45" s="74" t="str">
        <f t="shared" si="11"/>
        <v>114.1.096</v>
      </c>
      <c r="T45" s="119">
        <f t="shared" si="9"/>
        <v>12640000</v>
      </c>
      <c r="U45" s="111" t="str">
        <f t="shared" si="8"/>
        <v>Chao Baby</v>
      </c>
      <c r="W45">
        <v>22</v>
      </c>
      <c r="X45">
        <v>1</v>
      </c>
      <c r="Y45">
        <v>3</v>
      </c>
      <c r="Z45">
        <v>11</v>
      </c>
      <c r="AA45">
        <v>41</v>
      </c>
      <c r="AB45">
        <v>7</v>
      </c>
      <c r="AC45">
        <v>96</v>
      </c>
      <c r="AD45">
        <v>6</v>
      </c>
      <c r="AE45" t="s">
        <v>476</v>
      </c>
      <c r="AF45" s="84">
        <v>12640000</v>
      </c>
    </row>
    <row r="46" spans="1:32" ht="14.25">
      <c r="A46" s="74" t="str">
        <f t="shared" si="0"/>
        <v>11511</v>
      </c>
      <c r="B46" s="74" t="str">
        <f t="shared" si="10"/>
        <v>511</v>
      </c>
      <c r="C46">
        <v>22</v>
      </c>
      <c r="D46">
        <v>1</v>
      </c>
      <c r="E46">
        <v>3</v>
      </c>
      <c r="F46">
        <v>11</v>
      </c>
      <c r="G46">
        <v>51</v>
      </c>
      <c r="H46">
        <v>1</v>
      </c>
      <c r="I46">
        <v>98</v>
      </c>
      <c r="J46">
        <v>4</v>
      </c>
      <c r="K46" t="s">
        <v>477</v>
      </c>
      <c r="L46" s="83">
        <v>5000000</v>
      </c>
      <c r="M46" s="74" t="str">
        <f t="shared" si="12"/>
        <v>5</v>
      </c>
      <c r="N46" s="74" t="str">
        <f t="shared" si="13"/>
        <v>1</v>
      </c>
      <c r="O46" s="74">
        <f t="shared" si="14"/>
      </c>
      <c r="P46" s="74" t="str">
        <f t="shared" si="15"/>
        <v>5.1.</v>
      </c>
      <c r="Q46" s="74">
        <f t="shared" si="16"/>
        <v>2</v>
      </c>
      <c r="R46" s="74" t="str">
        <f t="shared" si="17"/>
        <v>5.1.098</v>
      </c>
      <c r="S46" s="74" t="str">
        <f t="shared" si="11"/>
        <v>115.1.098</v>
      </c>
      <c r="T46" s="119">
        <f t="shared" si="9"/>
        <v>5000000</v>
      </c>
      <c r="U46" s="111" t="str">
        <f t="shared" si="8"/>
        <v>Chao Baby</v>
      </c>
      <c r="W46">
        <v>22</v>
      </c>
      <c r="X46">
        <v>1</v>
      </c>
      <c r="Y46">
        <v>3</v>
      </c>
      <c r="Z46">
        <v>11</v>
      </c>
      <c r="AA46">
        <v>51</v>
      </c>
      <c r="AB46">
        <v>1</v>
      </c>
      <c r="AC46">
        <v>98</v>
      </c>
      <c r="AD46">
        <v>4</v>
      </c>
      <c r="AE46" t="s">
        <v>477</v>
      </c>
      <c r="AF46" s="84">
        <v>5000000</v>
      </c>
    </row>
    <row r="47" spans="1:32" ht="14.25">
      <c r="A47" s="74" t="str">
        <f t="shared" si="0"/>
        <v>11511</v>
      </c>
      <c r="B47" s="74" t="str">
        <f t="shared" si="10"/>
        <v>511</v>
      </c>
      <c r="C47">
        <v>22</v>
      </c>
      <c r="D47">
        <v>1</v>
      </c>
      <c r="E47">
        <v>3</v>
      </c>
      <c r="F47">
        <v>11</v>
      </c>
      <c r="G47">
        <v>51</v>
      </c>
      <c r="H47">
        <v>1</v>
      </c>
      <c r="I47">
        <v>99</v>
      </c>
      <c r="J47">
        <v>4</v>
      </c>
      <c r="K47" t="s">
        <v>478</v>
      </c>
      <c r="L47" s="83">
        <v>366000000</v>
      </c>
      <c r="M47" s="74" t="str">
        <f>MID(G47,1,1)</f>
        <v>5</v>
      </c>
      <c r="N47" s="74" t="str">
        <f>MID(G47,2,1)</f>
        <v>1</v>
      </c>
      <c r="O47" s="74">
        <f>MID(H47,3,1)</f>
      </c>
      <c r="P47" s="74" t="str">
        <f>CONCATENATE(M47,".",N47,".",O47)</f>
        <v>5.1.</v>
      </c>
      <c r="Q47" s="74">
        <f>LEN(I47)</f>
        <v>2</v>
      </c>
      <c r="R47" s="74" t="str">
        <f>IF(Q47=2,CONCATENATE(P47,0,I47),IF(Q47=1,CONCATENATE(P47,0,0,I47),IF(Q47=3,CONCATENATE(P47,I47)," ")))</f>
        <v>5.1.099</v>
      </c>
      <c r="S47" s="74" t="str">
        <f t="shared" si="11"/>
        <v>115.1.099</v>
      </c>
      <c r="T47" s="113">
        <f t="shared" si="9"/>
        <v>366000000</v>
      </c>
      <c r="U47" s="111" t="str">
        <f t="shared" si="8"/>
        <v>Chao Baby</v>
      </c>
      <c r="W47">
        <v>22</v>
      </c>
      <c r="X47">
        <v>1</v>
      </c>
      <c r="Y47">
        <v>3</v>
      </c>
      <c r="Z47">
        <v>11</v>
      </c>
      <c r="AA47">
        <v>51</v>
      </c>
      <c r="AB47">
        <v>1</v>
      </c>
      <c r="AC47">
        <v>99</v>
      </c>
      <c r="AD47">
        <v>4</v>
      </c>
      <c r="AE47" t="s">
        <v>478</v>
      </c>
      <c r="AF47" s="84">
        <v>366000000</v>
      </c>
    </row>
    <row r="48" spans="1:32" ht="14.25">
      <c r="A48" s="74" t="str">
        <f t="shared" si="0"/>
        <v>11551</v>
      </c>
      <c r="B48" s="74" t="str">
        <f t="shared" si="10"/>
        <v>551</v>
      </c>
      <c r="C48">
        <v>22</v>
      </c>
      <c r="D48">
        <v>1</v>
      </c>
      <c r="E48">
        <v>3</v>
      </c>
      <c r="F48">
        <v>11</v>
      </c>
      <c r="G48">
        <v>55</v>
      </c>
      <c r="H48">
        <v>1</v>
      </c>
      <c r="I48">
        <v>91</v>
      </c>
      <c r="J48">
        <v>4</v>
      </c>
      <c r="K48" t="s">
        <v>749</v>
      </c>
      <c r="L48" s="83">
        <v>35000000</v>
      </c>
      <c r="M48" s="74" t="str">
        <f>MID(G48,1,1)</f>
        <v>5</v>
      </c>
      <c r="N48" s="74" t="str">
        <f>MID(G48,2,1)</f>
        <v>5</v>
      </c>
      <c r="O48" s="74">
        <f>MID(H48,3,1)</f>
      </c>
      <c r="P48" s="74" t="str">
        <f>CONCATENATE(M48,".",N48,".",O48)</f>
        <v>5.5.</v>
      </c>
      <c r="Q48" s="74">
        <f>LEN(I48)</f>
        <v>2</v>
      </c>
      <c r="R48" s="74" t="str">
        <f>IF(Q48=2,CONCATENATE(P48,0,I48),IF(Q48=1,CONCATENATE(P48,0,0,I48),IF(Q48=3,CONCATENATE(P48,I48)," ")))</f>
        <v>5.5.091</v>
      </c>
      <c r="S48" s="74" t="str">
        <f t="shared" si="11"/>
        <v>115.5.091</v>
      </c>
      <c r="T48" s="113">
        <f t="shared" si="9"/>
        <v>35000000</v>
      </c>
      <c r="U48" s="111" t="str">
        <f t="shared" si="8"/>
        <v>Chao Baby</v>
      </c>
      <c r="W48">
        <v>22</v>
      </c>
      <c r="X48">
        <v>1</v>
      </c>
      <c r="Y48">
        <v>3</v>
      </c>
      <c r="Z48">
        <v>11</v>
      </c>
      <c r="AA48">
        <v>55</v>
      </c>
      <c r="AB48">
        <v>1</v>
      </c>
      <c r="AC48">
        <v>91</v>
      </c>
      <c r="AD48">
        <v>4</v>
      </c>
      <c r="AE48" t="s">
        <v>749</v>
      </c>
      <c r="AF48" s="84">
        <v>35000000</v>
      </c>
    </row>
    <row r="49" spans="1:32" ht="14.25">
      <c r="A49" s="74" t="str">
        <f t="shared" si="0"/>
        <v>22416</v>
      </c>
      <c r="B49" s="74" t="str">
        <f t="shared" si="10"/>
        <v>416</v>
      </c>
      <c r="C49">
        <v>22</v>
      </c>
      <c r="D49">
        <v>1</v>
      </c>
      <c r="E49">
        <v>3</v>
      </c>
      <c r="F49">
        <v>22</v>
      </c>
      <c r="G49">
        <v>41</v>
      </c>
      <c r="H49">
        <v>6</v>
      </c>
      <c r="I49">
        <v>93</v>
      </c>
      <c r="J49">
        <v>5</v>
      </c>
      <c r="K49" t="s">
        <v>473</v>
      </c>
      <c r="L49" s="83">
        <v>10952000</v>
      </c>
      <c r="M49" s="74" t="str">
        <f>MID(G49,1,1)</f>
        <v>4</v>
      </c>
      <c r="N49" s="74" t="str">
        <f>MID(G49,2,1)</f>
        <v>1</v>
      </c>
      <c r="O49" s="74">
        <f>MID(H49,3,1)</f>
      </c>
      <c r="P49" s="74" t="str">
        <f>CONCATENATE(M49,".",N49,".",O49)</f>
        <v>4.1.</v>
      </c>
      <c r="Q49" s="74">
        <f>LEN(I49)</f>
        <v>2</v>
      </c>
      <c r="R49" s="74" t="str">
        <f>IF(Q49=2,CONCATENATE(P49,0,I49),IF(Q49=1,CONCATENATE(P49,0,0,I49),IF(Q49=3,CONCATENATE(P49,I49)," ")))</f>
        <v>4.1.093</v>
      </c>
      <c r="S49" s="74" t="str">
        <f t="shared" si="11"/>
        <v>224.1.093</v>
      </c>
      <c r="T49" s="113">
        <f t="shared" si="9"/>
        <v>10952000</v>
      </c>
      <c r="U49" s="111" t="str">
        <f t="shared" si="8"/>
        <v>Chao Baby</v>
      </c>
      <c r="W49">
        <v>22</v>
      </c>
      <c r="X49">
        <v>1</v>
      </c>
      <c r="Y49">
        <v>3</v>
      </c>
      <c r="Z49">
        <v>22</v>
      </c>
      <c r="AA49">
        <v>41</v>
      </c>
      <c r="AB49">
        <v>6</v>
      </c>
      <c r="AC49">
        <v>93</v>
      </c>
      <c r="AD49">
        <v>5</v>
      </c>
      <c r="AE49" t="s">
        <v>473</v>
      </c>
      <c r="AF49" s="84">
        <v>10952000</v>
      </c>
    </row>
    <row r="50" spans="1:32" ht="14.25">
      <c r="A50" s="74" t="str">
        <f t="shared" si="0"/>
        <v>22416</v>
      </c>
      <c r="B50" s="74" t="str">
        <f t="shared" si="10"/>
        <v>416</v>
      </c>
      <c r="C50">
        <v>22</v>
      </c>
      <c r="D50">
        <v>1</v>
      </c>
      <c r="E50">
        <v>3</v>
      </c>
      <c r="F50">
        <v>22</v>
      </c>
      <c r="G50">
        <v>41</v>
      </c>
      <c r="H50">
        <v>6</v>
      </c>
      <c r="I50">
        <v>95</v>
      </c>
      <c r="J50">
        <v>4</v>
      </c>
      <c r="K50" t="s">
        <v>475</v>
      </c>
      <c r="L50" s="83">
        <v>191600901</v>
      </c>
      <c r="M50" s="74" t="str">
        <f>MID(G50,1,1)</f>
        <v>4</v>
      </c>
      <c r="N50" s="74" t="str">
        <f>MID(G50,2,1)</f>
        <v>1</v>
      </c>
      <c r="O50" s="74">
        <f>MID(H50,3,1)</f>
      </c>
      <c r="P50" s="74" t="str">
        <f>CONCATENATE(M50,".",N50,".",O50)</f>
        <v>4.1.</v>
      </c>
      <c r="Q50" s="74">
        <f>LEN(I50)</f>
        <v>2</v>
      </c>
      <c r="R50" s="74" t="str">
        <f>IF(Q50=2,CONCATENATE(P50,0,I50),IF(Q50=1,CONCATENATE(P50,0,0,I50),IF(Q50=3,CONCATENATE(P50,I50)," ")))</f>
        <v>4.1.095</v>
      </c>
      <c r="S50" s="74" t="str">
        <f t="shared" si="11"/>
        <v>224.1.095</v>
      </c>
      <c r="T50" s="119">
        <f t="shared" si="9"/>
        <v>191600901</v>
      </c>
      <c r="U50" s="111" t="str">
        <f t="shared" si="8"/>
        <v>Chao Baby</v>
      </c>
      <c r="W50">
        <v>22</v>
      </c>
      <c r="X50">
        <v>1</v>
      </c>
      <c r="Y50">
        <v>3</v>
      </c>
      <c r="Z50">
        <v>22</v>
      </c>
      <c r="AA50">
        <v>41</v>
      </c>
      <c r="AB50">
        <v>6</v>
      </c>
      <c r="AC50">
        <v>95</v>
      </c>
      <c r="AD50">
        <v>4</v>
      </c>
      <c r="AE50" t="s">
        <v>475</v>
      </c>
      <c r="AF50" s="84">
        <v>191600901</v>
      </c>
    </row>
    <row r="51" spans="1:32" ht="14.25">
      <c r="A51" s="74" t="str">
        <f t="shared" si="0"/>
        <v>11521</v>
      </c>
      <c r="B51" s="74" t="str">
        <f t="shared" si="10"/>
        <v>521</v>
      </c>
      <c r="C51">
        <v>23</v>
      </c>
      <c r="D51">
        <v>1</v>
      </c>
      <c r="E51">
        <v>3</v>
      </c>
      <c r="F51">
        <v>11</v>
      </c>
      <c r="G51">
        <v>52</v>
      </c>
      <c r="H51">
        <v>1</v>
      </c>
      <c r="I51">
        <v>38</v>
      </c>
      <c r="J51">
        <v>2</v>
      </c>
      <c r="K51" t="s">
        <v>750</v>
      </c>
      <c r="L51" s="83">
        <v>13850000</v>
      </c>
      <c r="M51" s="74" t="str">
        <f>MID(G51,1,1)</f>
        <v>5</v>
      </c>
      <c r="N51" s="74" t="str">
        <f>MID(G51,2,1)</f>
        <v>2</v>
      </c>
      <c r="O51" s="74">
        <f>MID(H51,3,1)</f>
      </c>
      <c r="P51" s="74" t="str">
        <f>CONCATENATE(M51,".",N51,".",O51)</f>
        <v>5.2.</v>
      </c>
      <c r="Q51" s="74">
        <f>LEN(I51)</f>
        <v>2</v>
      </c>
      <c r="R51" s="74" t="str">
        <f>IF(Q51=2,CONCATENATE(P51,0,I51),IF(Q51=1,CONCATENATE(P51,0,0,I51),IF(Q51=3,CONCATENATE(P51,I51)," ")))</f>
        <v>5.2.038</v>
      </c>
      <c r="S51" s="74" t="str">
        <f t="shared" si="11"/>
        <v>115.2.038</v>
      </c>
      <c r="T51" s="119">
        <f t="shared" si="9"/>
        <v>13850000</v>
      </c>
      <c r="U51" s="111" t="str">
        <f t="shared" si="8"/>
        <v>Chao Baby</v>
      </c>
      <c r="W51">
        <v>23</v>
      </c>
      <c r="X51">
        <v>1</v>
      </c>
      <c r="Y51">
        <v>3</v>
      </c>
      <c r="Z51">
        <v>11</v>
      </c>
      <c r="AA51">
        <v>52</v>
      </c>
      <c r="AB51">
        <v>1</v>
      </c>
      <c r="AC51">
        <v>38</v>
      </c>
      <c r="AD51">
        <v>2</v>
      </c>
      <c r="AE51" t="s">
        <v>750</v>
      </c>
      <c r="AF51" s="84">
        <v>13850000</v>
      </c>
    </row>
    <row r="52" spans="1:32" ht="14.25">
      <c r="A52" s="74" t="str">
        <f t="shared" si="0"/>
        <v>11521</v>
      </c>
      <c r="B52" s="74" t="str">
        <f t="shared" si="10"/>
        <v>521</v>
      </c>
      <c r="C52">
        <v>23</v>
      </c>
      <c r="D52">
        <v>1</v>
      </c>
      <c r="E52">
        <v>3</v>
      </c>
      <c r="F52">
        <v>11</v>
      </c>
      <c r="G52">
        <v>52</v>
      </c>
      <c r="H52">
        <v>1</v>
      </c>
      <c r="I52">
        <v>38</v>
      </c>
      <c r="J52">
        <v>3</v>
      </c>
      <c r="K52" t="s">
        <v>750</v>
      </c>
      <c r="L52" s="83">
        <v>10000000</v>
      </c>
      <c r="M52" s="74" t="str">
        <f>MID(G52,1,1)</f>
        <v>5</v>
      </c>
      <c r="N52" s="74" t="str">
        <f>MID(G52,2,1)</f>
        <v>2</v>
      </c>
      <c r="O52" s="74">
        <f>MID(H52,3,1)</f>
      </c>
      <c r="P52" s="74" t="str">
        <f>CONCATENATE(M52,".",N52,".",O52)</f>
        <v>5.2.</v>
      </c>
      <c r="Q52" s="74">
        <f>LEN(I52)</f>
        <v>2</v>
      </c>
      <c r="R52" s="74" t="str">
        <f>IF(Q52=2,CONCATENATE(P52,0,I52),IF(Q52=1,CONCATENATE(P52,0,0,I52),IF(Q52=3,CONCATENATE(P52,I52)," ")))</f>
        <v>5.2.038</v>
      </c>
      <c r="S52" s="74" t="str">
        <f t="shared" si="11"/>
        <v>115.2.038</v>
      </c>
      <c r="T52" s="113">
        <f t="shared" si="9"/>
        <v>10000000</v>
      </c>
      <c r="U52" s="111" t="str">
        <f t="shared" si="8"/>
        <v>Chao Baby</v>
      </c>
      <c r="W52">
        <v>23</v>
      </c>
      <c r="X52">
        <v>1</v>
      </c>
      <c r="Y52">
        <v>3</v>
      </c>
      <c r="Z52">
        <v>11</v>
      </c>
      <c r="AA52">
        <v>52</v>
      </c>
      <c r="AB52">
        <v>1</v>
      </c>
      <c r="AC52">
        <v>38</v>
      </c>
      <c r="AD52">
        <v>3</v>
      </c>
      <c r="AE52" t="s">
        <v>750</v>
      </c>
      <c r="AF52" s="84">
        <v>10000000</v>
      </c>
    </row>
    <row r="53" spans="1:32" ht="14.25">
      <c r="A53" s="74" t="str">
        <f t="shared" si="0"/>
        <v>11521</v>
      </c>
      <c r="B53" s="74" t="str">
        <f t="shared" si="10"/>
        <v>521</v>
      </c>
      <c r="C53">
        <v>23</v>
      </c>
      <c r="D53">
        <v>1</v>
      </c>
      <c r="E53">
        <v>3</v>
      </c>
      <c r="F53">
        <v>11</v>
      </c>
      <c r="G53">
        <v>52</v>
      </c>
      <c r="H53">
        <v>1</v>
      </c>
      <c r="I53">
        <v>38</v>
      </c>
      <c r="J53">
        <v>4</v>
      </c>
      <c r="K53" t="s">
        <v>750</v>
      </c>
      <c r="L53" s="83">
        <v>26350000</v>
      </c>
      <c r="M53" s="74" t="str">
        <f aca="true" t="shared" si="18" ref="M53:M66">MID(G53,1,1)</f>
        <v>5</v>
      </c>
      <c r="N53" s="74" t="str">
        <f aca="true" t="shared" si="19" ref="N53:N66">MID(G53,2,1)</f>
        <v>2</v>
      </c>
      <c r="O53" s="74">
        <f aca="true" t="shared" si="20" ref="O53:O66">MID(H53,3,1)</f>
      </c>
      <c r="P53" s="74" t="str">
        <f aca="true" t="shared" si="21" ref="P53:P66">CONCATENATE(M53,".",N53,".",O53)</f>
        <v>5.2.</v>
      </c>
      <c r="Q53" s="74">
        <f aca="true" t="shared" si="22" ref="Q53:Q66">LEN(I53)</f>
        <v>2</v>
      </c>
      <c r="R53" s="74" t="str">
        <f aca="true" t="shared" si="23" ref="R53:R66">IF(Q53=2,CONCATENATE(P53,0,I53),IF(Q53=1,CONCATENATE(P53,0,0,I53),IF(Q53=3,CONCATENATE(P53,I53)," ")))</f>
        <v>5.2.038</v>
      </c>
      <c r="S53" s="74" t="str">
        <f t="shared" si="11"/>
        <v>115.2.038</v>
      </c>
      <c r="T53" s="119">
        <f t="shared" si="9"/>
        <v>26350000</v>
      </c>
      <c r="U53" s="111" t="str">
        <f t="shared" si="8"/>
        <v>Chao Baby</v>
      </c>
      <c r="W53">
        <v>23</v>
      </c>
      <c r="X53">
        <v>1</v>
      </c>
      <c r="Y53">
        <v>3</v>
      </c>
      <c r="Z53">
        <v>11</v>
      </c>
      <c r="AA53">
        <v>52</v>
      </c>
      <c r="AB53">
        <v>1</v>
      </c>
      <c r="AC53">
        <v>38</v>
      </c>
      <c r="AD53">
        <v>4</v>
      </c>
      <c r="AE53" t="s">
        <v>750</v>
      </c>
      <c r="AF53" s="84">
        <v>26350000</v>
      </c>
    </row>
    <row r="54" spans="1:32" ht="14.25">
      <c r="A54" s="74" t="str">
        <f t="shared" si="0"/>
        <v>22521</v>
      </c>
      <c r="B54" s="74" t="str">
        <f t="shared" si="10"/>
        <v>521</v>
      </c>
      <c r="C54">
        <v>23</v>
      </c>
      <c r="D54">
        <v>3</v>
      </c>
      <c r="E54">
        <v>3</v>
      </c>
      <c r="F54">
        <v>22</v>
      </c>
      <c r="G54">
        <v>52</v>
      </c>
      <c r="H54">
        <v>1</v>
      </c>
      <c r="I54">
        <v>37</v>
      </c>
      <c r="J54">
        <v>4</v>
      </c>
      <c r="K54" t="s">
        <v>737</v>
      </c>
      <c r="L54" s="83">
        <v>721648000</v>
      </c>
      <c r="M54" s="74" t="str">
        <f t="shared" si="18"/>
        <v>5</v>
      </c>
      <c r="N54" s="74" t="str">
        <f t="shared" si="19"/>
        <v>2</v>
      </c>
      <c r="O54" s="74">
        <f t="shared" si="20"/>
      </c>
      <c r="P54" s="74" t="str">
        <f t="shared" si="21"/>
        <v>5.2.</v>
      </c>
      <c r="Q54" s="74">
        <f t="shared" si="22"/>
        <v>2</v>
      </c>
      <c r="R54" s="74" t="str">
        <f t="shared" si="23"/>
        <v>5.2.037</v>
      </c>
      <c r="S54" s="74" t="str">
        <f t="shared" si="11"/>
        <v>225.2.037</v>
      </c>
      <c r="T54" s="119">
        <f t="shared" si="9"/>
        <v>721648000</v>
      </c>
      <c r="U54" s="111" t="str">
        <f t="shared" si="8"/>
        <v>Chao Baby</v>
      </c>
      <c r="W54">
        <v>23</v>
      </c>
      <c r="X54">
        <v>3</v>
      </c>
      <c r="Y54">
        <v>3</v>
      </c>
      <c r="Z54">
        <v>22</v>
      </c>
      <c r="AA54">
        <v>52</v>
      </c>
      <c r="AB54">
        <v>1</v>
      </c>
      <c r="AC54">
        <v>37</v>
      </c>
      <c r="AD54">
        <v>4</v>
      </c>
      <c r="AE54" t="s">
        <v>737</v>
      </c>
      <c r="AF54" s="84">
        <v>721648000</v>
      </c>
    </row>
    <row r="55" spans="1:32" ht="14.25">
      <c r="A55" s="74" t="str">
        <f t="shared" si="0"/>
        <v>22521</v>
      </c>
      <c r="B55" s="74" t="str">
        <f t="shared" si="10"/>
        <v>521</v>
      </c>
      <c r="C55">
        <v>23</v>
      </c>
      <c r="D55">
        <v>3</v>
      </c>
      <c r="E55">
        <v>3</v>
      </c>
      <c r="F55">
        <v>22</v>
      </c>
      <c r="G55">
        <v>52</v>
      </c>
      <c r="H55">
        <v>1</v>
      </c>
      <c r="I55">
        <v>39</v>
      </c>
      <c r="J55">
        <v>1</v>
      </c>
      <c r="K55" t="s">
        <v>737</v>
      </c>
      <c r="L55" s="83">
        <v>50000000</v>
      </c>
      <c r="M55" s="74" t="str">
        <f t="shared" si="18"/>
        <v>5</v>
      </c>
      <c r="N55" s="74" t="str">
        <f t="shared" si="19"/>
        <v>2</v>
      </c>
      <c r="O55" s="74">
        <f t="shared" si="20"/>
      </c>
      <c r="P55" s="74" t="str">
        <f t="shared" si="21"/>
        <v>5.2.</v>
      </c>
      <c r="Q55" s="74">
        <f t="shared" si="22"/>
        <v>2</v>
      </c>
      <c r="R55" s="74" t="str">
        <f t="shared" si="23"/>
        <v>5.2.039</v>
      </c>
      <c r="S55" s="74" t="str">
        <f t="shared" si="11"/>
        <v>225.2.039</v>
      </c>
      <c r="T55" s="119">
        <f t="shared" si="9"/>
        <v>50000000</v>
      </c>
      <c r="U55" s="111" t="str">
        <f t="shared" si="8"/>
        <v>Chao Baby</v>
      </c>
      <c r="W55">
        <v>23</v>
      </c>
      <c r="X55">
        <v>3</v>
      </c>
      <c r="Y55">
        <v>3</v>
      </c>
      <c r="Z55">
        <v>22</v>
      </c>
      <c r="AA55">
        <v>52</v>
      </c>
      <c r="AB55">
        <v>1</v>
      </c>
      <c r="AC55">
        <v>39</v>
      </c>
      <c r="AD55">
        <v>1</v>
      </c>
      <c r="AE55" t="s">
        <v>737</v>
      </c>
      <c r="AF55" s="84">
        <v>50000000</v>
      </c>
    </row>
    <row r="56" spans="1:32" ht="14.25">
      <c r="A56" s="74" t="str">
        <f t="shared" si="0"/>
        <v>22521</v>
      </c>
      <c r="B56" s="74" t="str">
        <f t="shared" si="10"/>
        <v>521</v>
      </c>
      <c r="C56">
        <v>23</v>
      </c>
      <c r="D56">
        <v>3</v>
      </c>
      <c r="E56">
        <v>3</v>
      </c>
      <c r="F56">
        <v>22</v>
      </c>
      <c r="G56">
        <v>52</v>
      </c>
      <c r="H56">
        <v>1</v>
      </c>
      <c r="I56">
        <v>39</v>
      </c>
      <c r="J56">
        <v>3</v>
      </c>
      <c r="K56" t="s">
        <v>738</v>
      </c>
      <c r="L56" s="83">
        <v>40000000</v>
      </c>
      <c r="M56" s="74" t="str">
        <f t="shared" si="18"/>
        <v>5</v>
      </c>
      <c r="N56" s="74" t="str">
        <f t="shared" si="19"/>
        <v>2</v>
      </c>
      <c r="O56" s="74">
        <f t="shared" si="20"/>
      </c>
      <c r="P56" s="74" t="str">
        <f t="shared" si="21"/>
        <v>5.2.</v>
      </c>
      <c r="Q56" s="74">
        <f t="shared" si="22"/>
        <v>2</v>
      </c>
      <c r="R56" s="74" t="str">
        <f t="shared" si="23"/>
        <v>5.2.039</v>
      </c>
      <c r="S56" s="74" t="str">
        <f t="shared" si="11"/>
        <v>225.2.039</v>
      </c>
      <c r="T56" s="119">
        <f t="shared" si="9"/>
        <v>40000000</v>
      </c>
      <c r="U56" s="111" t="str">
        <f t="shared" si="8"/>
        <v>Chao Baby</v>
      </c>
      <c r="W56">
        <v>23</v>
      </c>
      <c r="X56">
        <v>3</v>
      </c>
      <c r="Y56">
        <v>3</v>
      </c>
      <c r="Z56">
        <v>22</v>
      </c>
      <c r="AA56">
        <v>52</v>
      </c>
      <c r="AB56">
        <v>1</v>
      </c>
      <c r="AC56">
        <v>39</v>
      </c>
      <c r="AD56">
        <v>3</v>
      </c>
      <c r="AE56" t="s">
        <v>738</v>
      </c>
      <c r="AF56" s="84">
        <v>40000000</v>
      </c>
    </row>
    <row r="57" spans="1:32" ht="14.25">
      <c r="A57" s="74" t="str">
        <f t="shared" si="0"/>
        <v>22521</v>
      </c>
      <c r="B57" s="74" t="str">
        <f t="shared" si="10"/>
        <v>521</v>
      </c>
      <c r="C57">
        <v>23</v>
      </c>
      <c r="D57">
        <v>3</v>
      </c>
      <c r="E57">
        <v>3</v>
      </c>
      <c r="F57">
        <v>22</v>
      </c>
      <c r="G57">
        <v>52</v>
      </c>
      <c r="H57">
        <v>1</v>
      </c>
      <c r="I57">
        <v>39</v>
      </c>
      <c r="J57">
        <v>3</v>
      </c>
      <c r="K57" t="s">
        <v>739</v>
      </c>
      <c r="L57" s="83">
        <v>30000000</v>
      </c>
      <c r="M57" s="74" t="str">
        <f t="shared" si="18"/>
        <v>5</v>
      </c>
      <c r="N57" s="74" t="str">
        <f t="shared" si="19"/>
        <v>2</v>
      </c>
      <c r="O57" s="74">
        <f t="shared" si="20"/>
      </c>
      <c r="P57" s="74" t="str">
        <f t="shared" si="21"/>
        <v>5.2.</v>
      </c>
      <c r="Q57" s="74">
        <f t="shared" si="22"/>
        <v>2</v>
      </c>
      <c r="R57" s="74" t="str">
        <f t="shared" si="23"/>
        <v>5.2.039</v>
      </c>
      <c r="S57" s="74" t="str">
        <f t="shared" si="11"/>
        <v>225.2.039</v>
      </c>
      <c r="T57" s="119">
        <f t="shared" si="9"/>
        <v>30000000</v>
      </c>
      <c r="U57" s="111" t="str">
        <f t="shared" si="8"/>
        <v>Chao Baby</v>
      </c>
      <c r="W57">
        <v>23</v>
      </c>
      <c r="X57">
        <v>3</v>
      </c>
      <c r="Y57">
        <v>3</v>
      </c>
      <c r="Z57">
        <v>22</v>
      </c>
      <c r="AA57">
        <v>52</v>
      </c>
      <c r="AB57">
        <v>1</v>
      </c>
      <c r="AC57">
        <v>39</v>
      </c>
      <c r="AD57">
        <v>3</v>
      </c>
      <c r="AE57" t="s">
        <v>739</v>
      </c>
      <c r="AF57" s="84">
        <v>30000000</v>
      </c>
    </row>
    <row r="58" spans="1:32" ht="14.25">
      <c r="A58" s="74" t="str">
        <f t="shared" si="0"/>
        <v>22521</v>
      </c>
      <c r="B58" s="74" t="str">
        <f t="shared" si="10"/>
        <v>521</v>
      </c>
      <c r="C58">
        <v>23</v>
      </c>
      <c r="D58">
        <v>3</v>
      </c>
      <c r="E58">
        <v>3</v>
      </c>
      <c r="F58">
        <v>22</v>
      </c>
      <c r="G58">
        <v>52</v>
      </c>
      <c r="H58">
        <v>1</v>
      </c>
      <c r="I58">
        <v>39</v>
      </c>
      <c r="J58">
        <v>4</v>
      </c>
      <c r="K58" t="s">
        <v>739</v>
      </c>
      <c r="L58" s="83">
        <v>30000000</v>
      </c>
      <c r="M58" s="74" t="str">
        <f t="shared" si="18"/>
        <v>5</v>
      </c>
      <c r="N58" s="74" t="str">
        <f t="shared" si="19"/>
        <v>2</v>
      </c>
      <c r="O58" s="74">
        <f t="shared" si="20"/>
      </c>
      <c r="P58" s="74" t="str">
        <f t="shared" si="21"/>
        <v>5.2.</v>
      </c>
      <c r="Q58" s="74">
        <f t="shared" si="22"/>
        <v>2</v>
      </c>
      <c r="R58" s="74" t="str">
        <f t="shared" si="23"/>
        <v>5.2.039</v>
      </c>
      <c r="S58" s="74" t="str">
        <f t="shared" si="11"/>
        <v>225.2.039</v>
      </c>
      <c r="T58" s="119">
        <f t="shared" si="9"/>
        <v>30000000</v>
      </c>
      <c r="U58" s="111" t="str">
        <f t="shared" si="8"/>
        <v>Chao Baby</v>
      </c>
      <c r="W58">
        <v>23</v>
      </c>
      <c r="X58">
        <v>3</v>
      </c>
      <c r="Y58">
        <v>3</v>
      </c>
      <c r="Z58">
        <v>22</v>
      </c>
      <c r="AA58">
        <v>52</v>
      </c>
      <c r="AB58">
        <v>1</v>
      </c>
      <c r="AC58">
        <v>39</v>
      </c>
      <c r="AD58">
        <v>4</v>
      </c>
      <c r="AE58" t="s">
        <v>739</v>
      </c>
      <c r="AF58" s="84">
        <v>30000000</v>
      </c>
    </row>
    <row r="59" spans="1:32" ht="14.25">
      <c r="A59" s="74" t="str">
        <f t="shared" si="0"/>
        <v>22521</v>
      </c>
      <c r="B59" s="74" t="str">
        <f t="shared" si="10"/>
        <v>521</v>
      </c>
      <c r="C59">
        <v>23</v>
      </c>
      <c r="D59">
        <v>3</v>
      </c>
      <c r="E59">
        <v>3</v>
      </c>
      <c r="F59">
        <v>22</v>
      </c>
      <c r="G59">
        <v>52</v>
      </c>
      <c r="H59">
        <v>1</v>
      </c>
      <c r="I59">
        <v>39</v>
      </c>
      <c r="J59">
        <v>4</v>
      </c>
      <c r="K59" t="s">
        <v>739</v>
      </c>
      <c r="L59" s="83">
        <v>30000000</v>
      </c>
      <c r="M59" s="74" t="str">
        <f t="shared" si="18"/>
        <v>5</v>
      </c>
      <c r="N59" s="74" t="str">
        <f t="shared" si="19"/>
        <v>2</v>
      </c>
      <c r="O59" s="74">
        <f t="shared" si="20"/>
      </c>
      <c r="P59" s="74" t="str">
        <f t="shared" si="21"/>
        <v>5.2.</v>
      </c>
      <c r="Q59" s="74">
        <f t="shared" si="22"/>
        <v>2</v>
      </c>
      <c r="R59" s="74" t="str">
        <f t="shared" si="23"/>
        <v>5.2.039</v>
      </c>
      <c r="S59" s="74" t="str">
        <f t="shared" si="11"/>
        <v>225.2.039</v>
      </c>
      <c r="T59" s="119">
        <f t="shared" si="9"/>
        <v>30000000</v>
      </c>
      <c r="U59" s="111" t="str">
        <f t="shared" si="8"/>
        <v>Chao Baby</v>
      </c>
      <c r="W59">
        <v>23</v>
      </c>
      <c r="X59">
        <v>3</v>
      </c>
      <c r="Y59">
        <v>3</v>
      </c>
      <c r="Z59">
        <v>22</v>
      </c>
      <c r="AA59">
        <v>52</v>
      </c>
      <c r="AB59">
        <v>1</v>
      </c>
      <c r="AC59">
        <v>39</v>
      </c>
      <c r="AD59">
        <v>4</v>
      </c>
      <c r="AE59" t="s">
        <v>739</v>
      </c>
      <c r="AF59" s="84">
        <v>30000000</v>
      </c>
    </row>
    <row r="60" spans="1:32" ht="14.25">
      <c r="A60" s="74" t="str">
        <f t="shared" si="0"/>
        <v>22521</v>
      </c>
      <c r="B60" s="74" t="str">
        <f t="shared" si="10"/>
        <v>521</v>
      </c>
      <c r="C60">
        <v>23</v>
      </c>
      <c r="D60">
        <v>1</v>
      </c>
      <c r="E60">
        <v>3</v>
      </c>
      <c r="F60">
        <v>22</v>
      </c>
      <c r="G60">
        <v>52</v>
      </c>
      <c r="H60">
        <v>1</v>
      </c>
      <c r="I60">
        <v>36</v>
      </c>
      <c r="J60">
        <v>1</v>
      </c>
      <c r="K60" t="s">
        <v>479</v>
      </c>
      <c r="L60" s="83">
        <v>35000000</v>
      </c>
      <c r="M60" s="74" t="str">
        <f t="shared" si="18"/>
        <v>5</v>
      </c>
      <c r="N60" s="74" t="str">
        <f t="shared" si="19"/>
        <v>2</v>
      </c>
      <c r="O60" s="74">
        <f t="shared" si="20"/>
      </c>
      <c r="P60" s="74" t="str">
        <f t="shared" si="21"/>
        <v>5.2.</v>
      </c>
      <c r="Q60" s="74">
        <f t="shared" si="22"/>
        <v>2</v>
      </c>
      <c r="R60" s="74" t="str">
        <f t="shared" si="23"/>
        <v>5.2.036</v>
      </c>
      <c r="S60" s="74" t="str">
        <f t="shared" si="11"/>
        <v>225.2.036</v>
      </c>
      <c r="T60" s="119">
        <f t="shared" si="9"/>
        <v>35000000</v>
      </c>
      <c r="U60" s="111" t="str">
        <f t="shared" si="8"/>
        <v>Chao Baby</v>
      </c>
      <c r="W60">
        <v>23</v>
      </c>
      <c r="X60">
        <v>1</v>
      </c>
      <c r="Y60">
        <v>3</v>
      </c>
      <c r="Z60">
        <v>22</v>
      </c>
      <c r="AA60">
        <v>52</v>
      </c>
      <c r="AB60">
        <v>1</v>
      </c>
      <c r="AC60">
        <v>36</v>
      </c>
      <c r="AD60">
        <v>1</v>
      </c>
      <c r="AE60" t="s">
        <v>479</v>
      </c>
      <c r="AF60" s="84">
        <v>35000000</v>
      </c>
    </row>
    <row r="61" spans="1:32" ht="14.25">
      <c r="A61" s="74" t="str">
        <f t="shared" si="0"/>
        <v>22521</v>
      </c>
      <c r="B61" s="74" t="str">
        <f t="shared" si="10"/>
        <v>521</v>
      </c>
      <c r="C61">
        <v>23</v>
      </c>
      <c r="D61">
        <v>1</v>
      </c>
      <c r="E61">
        <v>3</v>
      </c>
      <c r="F61">
        <v>22</v>
      </c>
      <c r="G61">
        <v>52</v>
      </c>
      <c r="H61">
        <v>1</v>
      </c>
      <c r="I61">
        <v>36</v>
      </c>
      <c r="J61">
        <v>2</v>
      </c>
      <c r="K61" t="s">
        <v>479</v>
      </c>
      <c r="L61" s="83">
        <v>30000000</v>
      </c>
      <c r="M61" s="74" t="str">
        <f t="shared" si="18"/>
        <v>5</v>
      </c>
      <c r="N61" s="74" t="str">
        <f t="shared" si="19"/>
        <v>2</v>
      </c>
      <c r="O61" s="74">
        <f t="shared" si="20"/>
      </c>
      <c r="P61" s="74" t="str">
        <f t="shared" si="21"/>
        <v>5.2.</v>
      </c>
      <c r="Q61" s="74">
        <f t="shared" si="22"/>
        <v>2</v>
      </c>
      <c r="R61" s="74" t="str">
        <f t="shared" si="23"/>
        <v>5.2.036</v>
      </c>
      <c r="S61" s="74" t="str">
        <f t="shared" si="11"/>
        <v>225.2.036</v>
      </c>
      <c r="T61" s="119">
        <f t="shared" si="9"/>
        <v>30000000</v>
      </c>
      <c r="U61" s="111" t="str">
        <f t="shared" si="8"/>
        <v>Chao Baby</v>
      </c>
      <c r="W61">
        <v>23</v>
      </c>
      <c r="X61">
        <v>1</v>
      </c>
      <c r="Y61">
        <v>3</v>
      </c>
      <c r="Z61">
        <v>22</v>
      </c>
      <c r="AA61">
        <v>52</v>
      </c>
      <c r="AB61">
        <v>1</v>
      </c>
      <c r="AC61">
        <v>36</v>
      </c>
      <c r="AD61">
        <v>2</v>
      </c>
      <c r="AE61" t="s">
        <v>479</v>
      </c>
      <c r="AF61" s="84">
        <v>30000000</v>
      </c>
    </row>
    <row r="62" spans="1:32" ht="14.25">
      <c r="A62" s="74" t="str">
        <f t="shared" si="0"/>
        <v>22521</v>
      </c>
      <c r="B62" s="74" t="str">
        <f t="shared" si="10"/>
        <v>521</v>
      </c>
      <c r="C62">
        <v>23</v>
      </c>
      <c r="D62">
        <v>1</v>
      </c>
      <c r="E62">
        <v>3</v>
      </c>
      <c r="F62">
        <v>22</v>
      </c>
      <c r="G62">
        <v>52</v>
      </c>
      <c r="H62">
        <v>1</v>
      </c>
      <c r="I62">
        <v>36</v>
      </c>
      <c r="J62">
        <v>5</v>
      </c>
      <c r="K62" t="s">
        <v>479</v>
      </c>
      <c r="L62" s="83">
        <v>27500000</v>
      </c>
      <c r="M62" s="74" t="str">
        <f t="shared" si="18"/>
        <v>5</v>
      </c>
      <c r="N62" s="74" t="str">
        <f t="shared" si="19"/>
        <v>2</v>
      </c>
      <c r="O62" s="74">
        <f t="shared" si="20"/>
      </c>
      <c r="P62" s="74" t="str">
        <f t="shared" si="21"/>
        <v>5.2.</v>
      </c>
      <c r="Q62" s="74">
        <f t="shared" si="22"/>
        <v>2</v>
      </c>
      <c r="R62" s="74" t="str">
        <f t="shared" si="23"/>
        <v>5.2.036</v>
      </c>
      <c r="S62" s="74" t="str">
        <f t="shared" si="11"/>
        <v>225.2.036</v>
      </c>
      <c r="T62" s="119">
        <f t="shared" si="9"/>
        <v>27500000</v>
      </c>
      <c r="U62" s="111" t="str">
        <f t="shared" si="8"/>
        <v>Chao Baby</v>
      </c>
      <c r="W62">
        <v>23</v>
      </c>
      <c r="X62">
        <v>1</v>
      </c>
      <c r="Y62">
        <v>3</v>
      </c>
      <c r="Z62">
        <v>22</v>
      </c>
      <c r="AA62">
        <v>52</v>
      </c>
      <c r="AB62">
        <v>1</v>
      </c>
      <c r="AC62">
        <v>36</v>
      </c>
      <c r="AD62">
        <v>5</v>
      </c>
      <c r="AE62" t="s">
        <v>479</v>
      </c>
      <c r="AF62" s="84">
        <v>27500000</v>
      </c>
    </row>
    <row r="63" spans="1:32" ht="14.25">
      <c r="A63" s="74" t="str">
        <f t="shared" si="0"/>
        <v>22521</v>
      </c>
      <c r="B63" s="74" t="str">
        <f t="shared" si="10"/>
        <v>521</v>
      </c>
      <c r="C63">
        <v>23</v>
      </c>
      <c r="D63">
        <v>1</v>
      </c>
      <c r="E63">
        <v>3</v>
      </c>
      <c r="F63">
        <v>22</v>
      </c>
      <c r="G63">
        <v>52</v>
      </c>
      <c r="H63">
        <v>1</v>
      </c>
      <c r="I63">
        <v>36</v>
      </c>
      <c r="J63">
        <v>6</v>
      </c>
      <c r="K63" t="s">
        <v>479</v>
      </c>
      <c r="L63" s="83">
        <v>34000000</v>
      </c>
      <c r="M63" s="74" t="str">
        <f t="shared" si="18"/>
        <v>5</v>
      </c>
      <c r="N63" s="74" t="str">
        <f t="shared" si="19"/>
        <v>2</v>
      </c>
      <c r="O63" s="74">
        <f t="shared" si="20"/>
      </c>
      <c r="P63" s="74" t="str">
        <f t="shared" si="21"/>
        <v>5.2.</v>
      </c>
      <c r="Q63" s="74">
        <f t="shared" si="22"/>
        <v>2</v>
      </c>
      <c r="R63" s="74" t="str">
        <f t="shared" si="23"/>
        <v>5.2.036</v>
      </c>
      <c r="S63" s="74" t="str">
        <f t="shared" si="11"/>
        <v>225.2.036</v>
      </c>
      <c r="T63" s="119">
        <f t="shared" si="9"/>
        <v>34000000</v>
      </c>
      <c r="U63" s="111" t="str">
        <f t="shared" si="8"/>
        <v>Chao Baby</v>
      </c>
      <c r="W63">
        <v>23</v>
      </c>
      <c r="X63">
        <v>1</v>
      </c>
      <c r="Y63">
        <v>3</v>
      </c>
      <c r="Z63">
        <v>22</v>
      </c>
      <c r="AA63">
        <v>52</v>
      </c>
      <c r="AB63">
        <v>1</v>
      </c>
      <c r="AC63">
        <v>36</v>
      </c>
      <c r="AD63">
        <v>6</v>
      </c>
      <c r="AE63" t="s">
        <v>479</v>
      </c>
      <c r="AF63" s="84">
        <v>34000000</v>
      </c>
    </row>
    <row r="64" spans="1:32" ht="14.25">
      <c r="A64" s="74" t="str">
        <f t="shared" si="0"/>
        <v>22521</v>
      </c>
      <c r="B64" s="74" t="str">
        <f t="shared" si="10"/>
        <v>521</v>
      </c>
      <c r="C64">
        <v>23</v>
      </c>
      <c r="D64">
        <v>1</v>
      </c>
      <c r="E64">
        <v>3</v>
      </c>
      <c r="F64">
        <v>22</v>
      </c>
      <c r="G64">
        <v>52</v>
      </c>
      <c r="H64">
        <v>1</v>
      </c>
      <c r="I64">
        <v>37</v>
      </c>
      <c r="J64">
        <v>3</v>
      </c>
      <c r="K64" t="s">
        <v>480</v>
      </c>
      <c r="L64" s="83">
        <v>238012161</v>
      </c>
      <c r="M64" s="74" t="str">
        <f t="shared" si="18"/>
        <v>5</v>
      </c>
      <c r="N64" s="74" t="str">
        <f t="shared" si="19"/>
        <v>2</v>
      </c>
      <c r="O64" s="74">
        <f t="shared" si="20"/>
      </c>
      <c r="P64" s="74" t="str">
        <f t="shared" si="21"/>
        <v>5.2.</v>
      </c>
      <c r="Q64" s="74">
        <f t="shared" si="22"/>
        <v>2</v>
      </c>
      <c r="R64" s="74" t="str">
        <f t="shared" si="23"/>
        <v>5.2.037</v>
      </c>
      <c r="S64" s="74" t="str">
        <f t="shared" si="11"/>
        <v>225.2.037</v>
      </c>
      <c r="T64" s="119">
        <f t="shared" si="9"/>
        <v>238012161</v>
      </c>
      <c r="U64" s="111" t="str">
        <f t="shared" si="8"/>
        <v>Chao Baby</v>
      </c>
      <c r="W64">
        <v>23</v>
      </c>
      <c r="X64">
        <v>1</v>
      </c>
      <c r="Y64">
        <v>3</v>
      </c>
      <c r="Z64">
        <v>22</v>
      </c>
      <c r="AA64">
        <v>52</v>
      </c>
      <c r="AB64">
        <v>1</v>
      </c>
      <c r="AC64">
        <v>37</v>
      </c>
      <c r="AD64">
        <v>3</v>
      </c>
      <c r="AE64" t="s">
        <v>480</v>
      </c>
      <c r="AF64" s="84">
        <v>238012161</v>
      </c>
    </row>
    <row r="65" spans="1:32" ht="14.25">
      <c r="A65" s="74" t="str">
        <f t="shared" si="0"/>
        <v>22521</v>
      </c>
      <c r="B65" s="74" t="str">
        <f t="shared" si="10"/>
        <v>521</v>
      </c>
      <c r="C65">
        <v>23</v>
      </c>
      <c r="D65">
        <v>1</v>
      </c>
      <c r="E65">
        <v>3</v>
      </c>
      <c r="F65">
        <v>22</v>
      </c>
      <c r="G65">
        <v>52</v>
      </c>
      <c r="H65">
        <v>1</v>
      </c>
      <c r="I65">
        <v>37</v>
      </c>
      <c r="J65">
        <v>3</v>
      </c>
      <c r="K65" t="s">
        <v>480</v>
      </c>
      <c r="L65" s="83">
        <v>20000000</v>
      </c>
      <c r="M65" s="74" t="str">
        <f t="shared" si="18"/>
        <v>5</v>
      </c>
      <c r="N65" s="74" t="str">
        <f t="shared" si="19"/>
        <v>2</v>
      </c>
      <c r="O65" s="74">
        <f t="shared" si="20"/>
      </c>
      <c r="P65" s="74" t="str">
        <f t="shared" si="21"/>
        <v>5.2.</v>
      </c>
      <c r="Q65" s="74">
        <f t="shared" si="22"/>
        <v>2</v>
      </c>
      <c r="R65" s="74" t="str">
        <f t="shared" si="23"/>
        <v>5.2.037</v>
      </c>
      <c r="S65" s="74" t="str">
        <f t="shared" si="11"/>
        <v>225.2.037</v>
      </c>
      <c r="T65" s="119">
        <f t="shared" si="9"/>
        <v>20000000</v>
      </c>
      <c r="U65" s="111" t="str">
        <f t="shared" si="8"/>
        <v>Chao Baby</v>
      </c>
      <c r="W65">
        <v>23</v>
      </c>
      <c r="X65">
        <v>1</v>
      </c>
      <c r="Y65">
        <v>3</v>
      </c>
      <c r="Z65">
        <v>22</v>
      </c>
      <c r="AA65">
        <v>52</v>
      </c>
      <c r="AB65">
        <v>1</v>
      </c>
      <c r="AC65">
        <v>37</v>
      </c>
      <c r="AD65">
        <v>3</v>
      </c>
      <c r="AE65" t="s">
        <v>480</v>
      </c>
      <c r="AF65" s="84">
        <v>20000000</v>
      </c>
    </row>
    <row r="66" spans="1:32" ht="14.25">
      <c r="A66" s="74" t="str">
        <f t="shared" si="0"/>
        <v>22521</v>
      </c>
      <c r="B66" s="74" t="str">
        <f t="shared" si="10"/>
        <v>521</v>
      </c>
      <c r="C66">
        <v>23</v>
      </c>
      <c r="D66">
        <v>1</v>
      </c>
      <c r="E66">
        <v>3</v>
      </c>
      <c r="F66">
        <v>22</v>
      </c>
      <c r="G66">
        <v>52</v>
      </c>
      <c r="H66">
        <v>1</v>
      </c>
      <c r="I66">
        <v>37</v>
      </c>
      <c r="J66">
        <v>3</v>
      </c>
      <c r="K66" t="s">
        <v>480</v>
      </c>
      <c r="L66" s="83">
        <v>10000000</v>
      </c>
      <c r="M66" s="74" t="str">
        <f t="shared" si="18"/>
        <v>5</v>
      </c>
      <c r="N66" s="74" t="str">
        <f t="shared" si="19"/>
        <v>2</v>
      </c>
      <c r="O66" s="74">
        <f t="shared" si="20"/>
      </c>
      <c r="P66" s="74" t="str">
        <f t="shared" si="21"/>
        <v>5.2.</v>
      </c>
      <c r="Q66" s="74">
        <f t="shared" si="22"/>
        <v>2</v>
      </c>
      <c r="R66" s="74" t="str">
        <f t="shared" si="23"/>
        <v>5.2.037</v>
      </c>
      <c r="S66" s="74" t="str">
        <f t="shared" si="11"/>
        <v>225.2.037</v>
      </c>
      <c r="T66" s="84">
        <f t="shared" si="9"/>
        <v>10000000</v>
      </c>
      <c r="U66" s="111" t="str">
        <f t="shared" si="8"/>
        <v>Chao Baby</v>
      </c>
      <c r="W66">
        <v>23</v>
      </c>
      <c r="X66">
        <v>1</v>
      </c>
      <c r="Y66">
        <v>3</v>
      </c>
      <c r="Z66">
        <v>22</v>
      </c>
      <c r="AA66">
        <v>52</v>
      </c>
      <c r="AB66">
        <v>1</v>
      </c>
      <c r="AC66">
        <v>37</v>
      </c>
      <c r="AD66">
        <v>3</v>
      </c>
      <c r="AE66" t="s">
        <v>480</v>
      </c>
      <c r="AF66" s="84">
        <v>10000000</v>
      </c>
    </row>
    <row r="67" spans="1:32" ht="14.25">
      <c r="A67" s="74" t="str">
        <f t="shared" si="0"/>
        <v>22521</v>
      </c>
      <c r="B67" s="74" t="str">
        <f t="shared" si="10"/>
        <v>521</v>
      </c>
      <c r="C67">
        <v>23</v>
      </c>
      <c r="D67">
        <v>1</v>
      </c>
      <c r="E67">
        <v>3</v>
      </c>
      <c r="F67">
        <v>22</v>
      </c>
      <c r="G67">
        <v>52</v>
      </c>
      <c r="H67">
        <v>1</v>
      </c>
      <c r="I67">
        <v>37</v>
      </c>
      <c r="J67">
        <v>4</v>
      </c>
      <c r="K67" t="s">
        <v>480</v>
      </c>
      <c r="L67" s="83">
        <v>219827000</v>
      </c>
      <c r="M67" s="74" t="str">
        <f>MID(G67,1,1)</f>
        <v>5</v>
      </c>
      <c r="N67" s="74" t="str">
        <f>MID(G67,2,1)</f>
        <v>2</v>
      </c>
      <c r="O67" s="74">
        <f>MID(H67,3,1)</f>
      </c>
      <c r="P67" s="74" t="str">
        <f>CONCATENATE(M67,".",N67,".",O67)</f>
        <v>5.2.</v>
      </c>
      <c r="Q67" s="74">
        <f>LEN(I67)</f>
        <v>2</v>
      </c>
      <c r="R67" s="74" t="str">
        <f>IF(Q67=2,CONCATENATE(P67,0,I67),IF(Q67=1,CONCATENATE(P67,0,0,I67),IF(Q67=3,CONCATENATE(P67,I67)," ")))</f>
        <v>5.2.037</v>
      </c>
      <c r="S67" s="74" t="str">
        <f t="shared" si="11"/>
        <v>225.2.037</v>
      </c>
      <c r="T67" s="113">
        <f t="shared" si="9"/>
        <v>219827000</v>
      </c>
      <c r="U67" s="111" t="str">
        <f t="shared" si="8"/>
        <v>Chao Baby</v>
      </c>
      <c r="W67">
        <v>23</v>
      </c>
      <c r="X67">
        <v>1</v>
      </c>
      <c r="Y67">
        <v>3</v>
      </c>
      <c r="Z67">
        <v>22</v>
      </c>
      <c r="AA67">
        <v>52</v>
      </c>
      <c r="AB67">
        <v>1</v>
      </c>
      <c r="AC67">
        <v>37</v>
      </c>
      <c r="AD67">
        <v>4</v>
      </c>
      <c r="AE67" t="s">
        <v>480</v>
      </c>
      <c r="AF67" s="84">
        <v>219827000</v>
      </c>
    </row>
    <row r="68" spans="1:32" ht="14.25">
      <c r="A68" s="74" t="str">
        <f aca="true" t="shared" si="24" ref="A68:A137">IF(F68=81,CONCATENATE(11,B68),IF(F68=82,CONCATENATE(22,B68),IF(F68=83,CONCATENATE(33,B68),IF(F68=85,CONCATENATE(55,B68),CONCATENATE(F68,B68)))))</f>
        <v>22521</v>
      </c>
      <c r="B68" s="74" t="str">
        <f t="shared" si="10"/>
        <v>521</v>
      </c>
      <c r="C68">
        <v>23</v>
      </c>
      <c r="D68">
        <v>1</v>
      </c>
      <c r="E68">
        <v>3</v>
      </c>
      <c r="F68">
        <v>22</v>
      </c>
      <c r="G68">
        <v>52</v>
      </c>
      <c r="H68">
        <v>1</v>
      </c>
      <c r="I68">
        <v>37</v>
      </c>
      <c r="J68">
        <v>5</v>
      </c>
      <c r="K68" t="s">
        <v>480</v>
      </c>
      <c r="L68" s="83">
        <v>450000000</v>
      </c>
      <c r="M68" s="74" t="str">
        <f aca="true" t="shared" si="25" ref="M68:M137">MID(G68,1,1)</f>
        <v>5</v>
      </c>
      <c r="N68" s="74" t="str">
        <f aca="true" t="shared" si="26" ref="N68:N137">MID(G68,2,1)</f>
        <v>2</v>
      </c>
      <c r="O68" s="74">
        <f aca="true" t="shared" si="27" ref="O68:O137">MID(H68,3,1)</f>
      </c>
      <c r="P68" s="74" t="str">
        <f aca="true" t="shared" si="28" ref="P68:P137">CONCATENATE(M68,".",N68,".",O68)</f>
        <v>5.2.</v>
      </c>
      <c r="Q68" s="74">
        <f aca="true" t="shared" si="29" ref="Q68:Q137">LEN(I68)</f>
        <v>2</v>
      </c>
      <c r="R68" s="74" t="str">
        <f aca="true" t="shared" si="30" ref="R68:R137">IF(Q68=2,CONCATENATE(P68,0,I68),IF(Q68=1,CONCATENATE(P68,0,0,I68),IF(Q68=3,CONCATENATE(P68,I68)," ")))</f>
        <v>5.2.037</v>
      </c>
      <c r="S68" s="74" t="str">
        <f t="shared" si="11"/>
        <v>225.2.037</v>
      </c>
      <c r="T68" s="113">
        <f t="shared" si="9"/>
        <v>450000000</v>
      </c>
      <c r="U68" s="111" t="str">
        <f t="shared" si="8"/>
        <v>Chao Baby</v>
      </c>
      <c r="W68">
        <v>23</v>
      </c>
      <c r="X68">
        <v>1</v>
      </c>
      <c r="Y68">
        <v>3</v>
      </c>
      <c r="Z68">
        <v>22</v>
      </c>
      <c r="AA68">
        <v>52</v>
      </c>
      <c r="AB68">
        <v>1</v>
      </c>
      <c r="AC68">
        <v>37</v>
      </c>
      <c r="AD68">
        <v>5</v>
      </c>
      <c r="AE68" t="s">
        <v>480</v>
      </c>
      <c r="AF68" s="84">
        <v>450000000</v>
      </c>
    </row>
    <row r="69" spans="1:32" ht="14.25">
      <c r="A69" s="74" t="str">
        <f t="shared" si="24"/>
        <v>22521</v>
      </c>
      <c r="B69" s="74" t="str">
        <f t="shared" si="10"/>
        <v>521</v>
      </c>
      <c r="C69">
        <v>23</v>
      </c>
      <c r="D69">
        <v>1</v>
      </c>
      <c r="E69">
        <v>3</v>
      </c>
      <c r="F69">
        <v>22</v>
      </c>
      <c r="G69">
        <v>52</v>
      </c>
      <c r="H69">
        <v>1</v>
      </c>
      <c r="I69">
        <v>37</v>
      </c>
      <c r="J69">
        <v>6</v>
      </c>
      <c r="K69" t="s">
        <v>480</v>
      </c>
      <c r="L69" s="83">
        <v>130000000</v>
      </c>
      <c r="M69" s="74" t="str">
        <f t="shared" si="25"/>
        <v>5</v>
      </c>
      <c r="N69" s="74" t="str">
        <f t="shared" si="26"/>
        <v>2</v>
      </c>
      <c r="O69" s="74">
        <f t="shared" si="27"/>
      </c>
      <c r="P69" s="74" t="str">
        <f t="shared" si="28"/>
        <v>5.2.</v>
      </c>
      <c r="Q69" s="74">
        <f t="shared" si="29"/>
        <v>2</v>
      </c>
      <c r="R69" s="74" t="str">
        <f t="shared" si="30"/>
        <v>5.2.037</v>
      </c>
      <c r="S69" s="74" t="str">
        <f aca="true" t="shared" si="31" ref="S69:S138">IF(F69=81,CONCATENATE(11,R69),IF(F69=82,CONCATENATE(22,R69),IF(F69=83,CONCATENATE(33,R69),IF(F69=85,CONCATENATE(55,R69),CONCATENATE(F69,R69)))))</f>
        <v>225.2.037</v>
      </c>
      <c r="T69" s="113">
        <f aca="true" t="shared" si="32" ref="T69:T138">L69</f>
        <v>130000000</v>
      </c>
      <c r="U69" s="111" t="str">
        <f aca="true" t="shared" si="33" ref="U69:U132">IF(C69=W69,IF(D69=X69,IF(E69=Y69,IF(F69=Z69,IF(G69=AA69,IF(H69=AB69,IF(I69=AC69,IF(J69=AD69,"Chao Baby","Revisar"))))))))</f>
        <v>Chao Baby</v>
      </c>
      <c r="W69">
        <v>23</v>
      </c>
      <c r="X69">
        <v>1</v>
      </c>
      <c r="Y69">
        <v>3</v>
      </c>
      <c r="Z69">
        <v>22</v>
      </c>
      <c r="AA69">
        <v>52</v>
      </c>
      <c r="AB69">
        <v>1</v>
      </c>
      <c r="AC69">
        <v>37</v>
      </c>
      <c r="AD69">
        <v>6</v>
      </c>
      <c r="AE69" t="s">
        <v>480</v>
      </c>
      <c r="AF69" s="84">
        <v>130000000</v>
      </c>
    </row>
    <row r="70" spans="1:32" ht="14.25">
      <c r="A70" s="74" t="str">
        <f t="shared" si="24"/>
        <v>22521</v>
      </c>
      <c r="B70" s="74" t="str">
        <f t="shared" si="10"/>
        <v>521</v>
      </c>
      <c r="C70">
        <v>23</v>
      </c>
      <c r="D70">
        <v>1</v>
      </c>
      <c r="E70">
        <v>3</v>
      </c>
      <c r="F70">
        <v>22</v>
      </c>
      <c r="G70">
        <v>52</v>
      </c>
      <c r="H70">
        <v>1</v>
      </c>
      <c r="I70">
        <v>37</v>
      </c>
      <c r="J70">
        <v>14</v>
      </c>
      <c r="K70" t="s">
        <v>480</v>
      </c>
      <c r="L70" s="83">
        <v>512000000</v>
      </c>
      <c r="M70" s="74" t="str">
        <f t="shared" si="25"/>
        <v>5</v>
      </c>
      <c r="N70" s="74" t="str">
        <f t="shared" si="26"/>
        <v>2</v>
      </c>
      <c r="O70" s="74">
        <f t="shared" si="27"/>
      </c>
      <c r="P70" s="74" t="str">
        <f t="shared" si="28"/>
        <v>5.2.</v>
      </c>
      <c r="Q70" s="74">
        <f t="shared" si="29"/>
        <v>2</v>
      </c>
      <c r="R70" s="74" t="str">
        <f t="shared" si="30"/>
        <v>5.2.037</v>
      </c>
      <c r="S70" s="74" t="str">
        <f t="shared" si="31"/>
        <v>225.2.037</v>
      </c>
      <c r="T70" s="113">
        <f t="shared" si="32"/>
        <v>512000000</v>
      </c>
      <c r="U70" s="111" t="str">
        <f t="shared" si="33"/>
        <v>Chao Baby</v>
      </c>
      <c r="W70">
        <v>23</v>
      </c>
      <c r="X70">
        <v>1</v>
      </c>
      <c r="Y70">
        <v>3</v>
      </c>
      <c r="Z70">
        <v>22</v>
      </c>
      <c r="AA70">
        <v>52</v>
      </c>
      <c r="AB70">
        <v>1</v>
      </c>
      <c r="AC70">
        <v>37</v>
      </c>
      <c r="AD70">
        <v>14</v>
      </c>
      <c r="AE70" t="s">
        <v>480</v>
      </c>
      <c r="AF70" s="84">
        <v>512000000</v>
      </c>
    </row>
    <row r="71" spans="1:32" ht="14.25">
      <c r="A71" s="74" t="str">
        <f t="shared" si="24"/>
        <v>22521</v>
      </c>
      <c r="B71" s="74" t="str">
        <f t="shared" si="10"/>
        <v>521</v>
      </c>
      <c r="C71">
        <v>23</v>
      </c>
      <c r="D71">
        <v>1</v>
      </c>
      <c r="E71">
        <v>3</v>
      </c>
      <c r="F71">
        <v>22</v>
      </c>
      <c r="G71">
        <v>52</v>
      </c>
      <c r="H71">
        <v>1</v>
      </c>
      <c r="I71">
        <v>38</v>
      </c>
      <c r="J71">
        <v>4</v>
      </c>
      <c r="K71" t="s">
        <v>481</v>
      </c>
      <c r="L71" s="83">
        <v>126400000</v>
      </c>
      <c r="M71" s="74" t="str">
        <f t="shared" si="25"/>
        <v>5</v>
      </c>
      <c r="N71" s="74" t="str">
        <f t="shared" si="26"/>
        <v>2</v>
      </c>
      <c r="O71" s="74">
        <f t="shared" si="27"/>
      </c>
      <c r="P71" s="74" t="str">
        <f t="shared" si="28"/>
        <v>5.2.</v>
      </c>
      <c r="Q71" s="74">
        <f t="shared" si="29"/>
        <v>2</v>
      </c>
      <c r="R71" s="74" t="str">
        <f t="shared" si="30"/>
        <v>5.2.038</v>
      </c>
      <c r="S71" s="74" t="str">
        <f>IF(F71=81,CONCATENATE(11,R71),IF(F71=82,CONCATENATE(22,R71),IF(F71=83,CONCATENATE(33,R71),IF(F71=85,CONCATENATE(55,R71),CONCATENATE(F71,R71)))))</f>
        <v>225.2.038</v>
      </c>
      <c r="T71" s="119">
        <f t="shared" si="32"/>
        <v>126400000</v>
      </c>
      <c r="U71" s="111" t="str">
        <f t="shared" si="33"/>
        <v>Chao Baby</v>
      </c>
      <c r="W71">
        <v>23</v>
      </c>
      <c r="X71">
        <v>1</v>
      </c>
      <c r="Y71">
        <v>3</v>
      </c>
      <c r="Z71">
        <v>22</v>
      </c>
      <c r="AA71">
        <v>52</v>
      </c>
      <c r="AB71">
        <v>1</v>
      </c>
      <c r="AC71">
        <v>38</v>
      </c>
      <c r="AD71">
        <v>4</v>
      </c>
      <c r="AE71" t="s">
        <v>481</v>
      </c>
      <c r="AF71" s="84">
        <v>126400000</v>
      </c>
    </row>
    <row r="72" spans="1:32" ht="14.25">
      <c r="A72" s="74" t="str">
        <f t="shared" si="24"/>
        <v>22521</v>
      </c>
      <c r="B72" s="74" t="str">
        <f t="shared" si="10"/>
        <v>521</v>
      </c>
      <c r="C72">
        <v>23</v>
      </c>
      <c r="D72">
        <v>1</v>
      </c>
      <c r="E72">
        <v>3</v>
      </c>
      <c r="F72">
        <v>22</v>
      </c>
      <c r="G72">
        <v>52</v>
      </c>
      <c r="H72">
        <v>1</v>
      </c>
      <c r="I72">
        <v>38</v>
      </c>
      <c r="J72">
        <v>6</v>
      </c>
      <c r="K72" t="s">
        <v>481</v>
      </c>
      <c r="L72" s="83">
        <v>18000000</v>
      </c>
      <c r="M72" s="74" t="str">
        <f t="shared" si="25"/>
        <v>5</v>
      </c>
      <c r="N72" s="74" t="str">
        <f t="shared" si="26"/>
        <v>2</v>
      </c>
      <c r="O72" s="74">
        <f t="shared" si="27"/>
      </c>
      <c r="P72" s="74" t="str">
        <f t="shared" si="28"/>
        <v>5.2.</v>
      </c>
      <c r="Q72" s="74">
        <f t="shared" si="29"/>
        <v>2</v>
      </c>
      <c r="R72" s="74" t="str">
        <f t="shared" si="30"/>
        <v>5.2.038</v>
      </c>
      <c r="S72" s="74" t="str">
        <f t="shared" si="31"/>
        <v>225.2.038</v>
      </c>
      <c r="T72" s="113">
        <f t="shared" si="32"/>
        <v>18000000</v>
      </c>
      <c r="U72" s="111" t="str">
        <f t="shared" si="33"/>
        <v>Chao Baby</v>
      </c>
      <c r="W72">
        <v>23</v>
      </c>
      <c r="X72">
        <v>1</v>
      </c>
      <c r="Y72">
        <v>3</v>
      </c>
      <c r="Z72">
        <v>22</v>
      </c>
      <c r="AA72">
        <v>52</v>
      </c>
      <c r="AB72">
        <v>1</v>
      </c>
      <c r="AC72">
        <v>38</v>
      </c>
      <c r="AD72">
        <v>6</v>
      </c>
      <c r="AE72" t="s">
        <v>481</v>
      </c>
      <c r="AF72" s="84">
        <v>18000000</v>
      </c>
    </row>
    <row r="73" spans="1:32" ht="14.25">
      <c r="A73" s="74" t="str">
        <f t="shared" si="24"/>
        <v>22521</v>
      </c>
      <c r="B73" s="74" t="str">
        <f t="shared" si="10"/>
        <v>521</v>
      </c>
      <c r="C73">
        <v>23</v>
      </c>
      <c r="D73">
        <v>1</v>
      </c>
      <c r="E73">
        <v>3</v>
      </c>
      <c r="F73">
        <v>22</v>
      </c>
      <c r="G73">
        <v>52</v>
      </c>
      <c r="H73">
        <v>1</v>
      </c>
      <c r="I73">
        <v>39</v>
      </c>
      <c r="J73">
        <v>4</v>
      </c>
      <c r="K73" t="s">
        <v>482</v>
      </c>
      <c r="L73" s="83">
        <v>56825389</v>
      </c>
      <c r="M73" s="74" t="str">
        <f t="shared" si="25"/>
        <v>5</v>
      </c>
      <c r="N73" s="74" t="str">
        <f t="shared" si="26"/>
        <v>2</v>
      </c>
      <c r="O73" s="74">
        <f t="shared" si="27"/>
      </c>
      <c r="P73" s="74" t="str">
        <f t="shared" si="28"/>
        <v>5.2.</v>
      </c>
      <c r="Q73" s="74">
        <f t="shared" si="29"/>
        <v>2</v>
      </c>
      <c r="R73" s="74" t="str">
        <f t="shared" si="30"/>
        <v>5.2.039</v>
      </c>
      <c r="S73" s="74" t="str">
        <f t="shared" si="31"/>
        <v>225.2.039</v>
      </c>
      <c r="T73" s="113">
        <f t="shared" si="32"/>
        <v>56825389</v>
      </c>
      <c r="U73" s="111" t="str">
        <f t="shared" si="33"/>
        <v>Chao Baby</v>
      </c>
      <c r="W73">
        <v>23</v>
      </c>
      <c r="X73">
        <v>1</v>
      </c>
      <c r="Y73">
        <v>3</v>
      </c>
      <c r="Z73">
        <v>22</v>
      </c>
      <c r="AA73">
        <v>52</v>
      </c>
      <c r="AB73">
        <v>1</v>
      </c>
      <c r="AC73">
        <v>39</v>
      </c>
      <c r="AD73">
        <v>4</v>
      </c>
      <c r="AE73" t="s">
        <v>482</v>
      </c>
      <c r="AF73" s="84">
        <v>56825389</v>
      </c>
    </row>
    <row r="74" spans="1:32" ht="14.25">
      <c r="A74" s="74" t="str">
        <f t="shared" si="24"/>
        <v>22521</v>
      </c>
      <c r="B74" s="74" t="str">
        <f aca="true" t="shared" si="34" ref="B74:B143">CONCATENATE(G74,H74)</f>
        <v>521</v>
      </c>
      <c r="C74">
        <v>23</v>
      </c>
      <c r="D74">
        <v>1</v>
      </c>
      <c r="E74">
        <v>3</v>
      </c>
      <c r="F74">
        <v>22</v>
      </c>
      <c r="G74">
        <v>52</v>
      </c>
      <c r="H74">
        <v>1</v>
      </c>
      <c r="I74">
        <v>39</v>
      </c>
      <c r="J74">
        <v>6</v>
      </c>
      <c r="K74" t="s">
        <v>482</v>
      </c>
      <c r="L74" s="83">
        <v>50000000</v>
      </c>
      <c r="M74" s="74" t="str">
        <f t="shared" si="25"/>
        <v>5</v>
      </c>
      <c r="N74" s="74" t="str">
        <f t="shared" si="26"/>
        <v>2</v>
      </c>
      <c r="O74" s="74">
        <f t="shared" si="27"/>
      </c>
      <c r="P74" s="74" t="str">
        <f t="shared" si="28"/>
        <v>5.2.</v>
      </c>
      <c r="Q74" s="74">
        <f t="shared" si="29"/>
        <v>2</v>
      </c>
      <c r="R74" s="74" t="str">
        <f t="shared" si="30"/>
        <v>5.2.039</v>
      </c>
      <c r="S74" s="74" t="str">
        <f t="shared" si="31"/>
        <v>225.2.039</v>
      </c>
      <c r="T74" s="113">
        <f t="shared" si="32"/>
        <v>50000000</v>
      </c>
      <c r="U74" s="111" t="str">
        <f t="shared" si="33"/>
        <v>Chao Baby</v>
      </c>
      <c r="W74">
        <v>23</v>
      </c>
      <c r="X74">
        <v>1</v>
      </c>
      <c r="Y74">
        <v>3</v>
      </c>
      <c r="Z74">
        <v>22</v>
      </c>
      <c r="AA74">
        <v>52</v>
      </c>
      <c r="AB74">
        <v>1</v>
      </c>
      <c r="AC74">
        <v>39</v>
      </c>
      <c r="AD74">
        <v>6</v>
      </c>
      <c r="AE74" t="s">
        <v>482</v>
      </c>
      <c r="AF74" s="84">
        <v>50000000</v>
      </c>
    </row>
    <row r="75" spans="1:32" ht="14.25">
      <c r="A75" s="74" t="str">
        <f t="shared" si="24"/>
        <v>22521</v>
      </c>
      <c r="B75" s="74" t="str">
        <f t="shared" si="34"/>
        <v>521</v>
      </c>
      <c r="C75">
        <v>23</v>
      </c>
      <c r="D75">
        <v>1</v>
      </c>
      <c r="E75">
        <v>3</v>
      </c>
      <c r="F75">
        <v>22</v>
      </c>
      <c r="G75">
        <v>52</v>
      </c>
      <c r="H75">
        <v>1</v>
      </c>
      <c r="I75">
        <v>40</v>
      </c>
      <c r="J75">
        <v>2</v>
      </c>
      <c r="K75" t="s">
        <v>483</v>
      </c>
      <c r="L75" s="83">
        <v>210748450</v>
      </c>
      <c r="M75" s="74" t="str">
        <f t="shared" si="25"/>
        <v>5</v>
      </c>
      <c r="N75" s="74" t="str">
        <f t="shared" si="26"/>
        <v>2</v>
      </c>
      <c r="O75" s="74">
        <f t="shared" si="27"/>
      </c>
      <c r="P75" s="74" t="str">
        <f t="shared" si="28"/>
        <v>5.2.</v>
      </c>
      <c r="Q75" s="74">
        <f t="shared" si="29"/>
        <v>2</v>
      </c>
      <c r="R75" s="74" t="str">
        <f t="shared" si="30"/>
        <v>5.2.040</v>
      </c>
      <c r="S75" s="74" t="str">
        <f t="shared" si="31"/>
        <v>225.2.040</v>
      </c>
      <c r="T75" s="113">
        <f t="shared" si="32"/>
        <v>210748450</v>
      </c>
      <c r="U75" s="111" t="str">
        <f t="shared" si="33"/>
        <v>Chao Baby</v>
      </c>
      <c r="W75">
        <v>23</v>
      </c>
      <c r="X75">
        <v>1</v>
      </c>
      <c r="Y75">
        <v>3</v>
      </c>
      <c r="Z75">
        <v>22</v>
      </c>
      <c r="AA75">
        <v>52</v>
      </c>
      <c r="AB75">
        <v>1</v>
      </c>
      <c r="AC75">
        <v>40</v>
      </c>
      <c r="AD75">
        <v>2</v>
      </c>
      <c r="AE75" t="s">
        <v>483</v>
      </c>
      <c r="AF75" s="84">
        <v>210748450</v>
      </c>
    </row>
    <row r="76" spans="1:32" ht="14.25">
      <c r="A76" s="74" t="str">
        <f t="shared" si="24"/>
        <v>22521</v>
      </c>
      <c r="B76" s="74" t="str">
        <f t="shared" si="34"/>
        <v>521</v>
      </c>
      <c r="C76">
        <v>23</v>
      </c>
      <c r="D76">
        <v>1</v>
      </c>
      <c r="E76">
        <v>3</v>
      </c>
      <c r="F76">
        <v>22</v>
      </c>
      <c r="G76">
        <v>52</v>
      </c>
      <c r="H76">
        <v>1</v>
      </c>
      <c r="I76">
        <v>40</v>
      </c>
      <c r="J76">
        <v>4</v>
      </c>
      <c r="K76" t="s">
        <v>483</v>
      </c>
      <c r="L76" s="83">
        <v>60000000</v>
      </c>
      <c r="M76" s="74" t="str">
        <f t="shared" si="25"/>
        <v>5</v>
      </c>
      <c r="N76" s="74" t="str">
        <f t="shared" si="26"/>
        <v>2</v>
      </c>
      <c r="O76" s="74">
        <f t="shared" si="27"/>
      </c>
      <c r="P76" s="74" t="str">
        <f t="shared" si="28"/>
        <v>5.2.</v>
      </c>
      <c r="Q76" s="74">
        <f t="shared" si="29"/>
        <v>2</v>
      </c>
      <c r="R76" s="74" t="str">
        <f t="shared" si="30"/>
        <v>5.2.040</v>
      </c>
      <c r="S76" s="74" t="str">
        <f t="shared" si="31"/>
        <v>225.2.040</v>
      </c>
      <c r="T76" s="113">
        <f t="shared" si="32"/>
        <v>60000000</v>
      </c>
      <c r="U76" s="111" t="str">
        <f t="shared" si="33"/>
        <v>Chao Baby</v>
      </c>
      <c r="W76">
        <v>23</v>
      </c>
      <c r="X76">
        <v>1</v>
      </c>
      <c r="Y76">
        <v>3</v>
      </c>
      <c r="Z76">
        <v>22</v>
      </c>
      <c r="AA76">
        <v>52</v>
      </c>
      <c r="AB76">
        <v>1</v>
      </c>
      <c r="AC76">
        <v>40</v>
      </c>
      <c r="AD76">
        <v>4</v>
      </c>
      <c r="AE76" t="s">
        <v>483</v>
      </c>
      <c r="AF76" s="84">
        <v>60000000</v>
      </c>
    </row>
    <row r="77" spans="1:32" ht="14.25">
      <c r="A77" s="74" t="str">
        <f t="shared" si="24"/>
        <v>22521</v>
      </c>
      <c r="B77" s="74" t="str">
        <f t="shared" si="34"/>
        <v>521</v>
      </c>
      <c r="C77">
        <v>23</v>
      </c>
      <c r="D77">
        <v>1</v>
      </c>
      <c r="E77">
        <v>3</v>
      </c>
      <c r="F77">
        <v>22</v>
      </c>
      <c r="G77">
        <v>52</v>
      </c>
      <c r="H77">
        <v>1</v>
      </c>
      <c r="I77">
        <v>40</v>
      </c>
      <c r="J77">
        <v>6</v>
      </c>
      <c r="K77" t="s">
        <v>483</v>
      </c>
      <c r="L77" s="83">
        <v>10000000</v>
      </c>
      <c r="M77" s="74" t="str">
        <f t="shared" si="25"/>
        <v>5</v>
      </c>
      <c r="N77" s="74" t="str">
        <f t="shared" si="26"/>
        <v>2</v>
      </c>
      <c r="O77" s="74">
        <f t="shared" si="27"/>
      </c>
      <c r="P77" s="74" t="str">
        <f t="shared" si="28"/>
        <v>5.2.</v>
      </c>
      <c r="Q77" s="74">
        <f t="shared" si="29"/>
        <v>2</v>
      </c>
      <c r="R77" s="74" t="str">
        <f t="shared" si="30"/>
        <v>5.2.040</v>
      </c>
      <c r="S77" s="74" t="str">
        <f t="shared" si="31"/>
        <v>225.2.040</v>
      </c>
      <c r="T77" s="113">
        <f t="shared" si="32"/>
        <v>10000000</v>
      </c>
      <c r="U77" s="111" t="str">
        <f t="shared" si="33"/>
        <v>Chao Baby</v>
      </c>
      <c r="W77">
        <v>23</v>
      </c>
      <c r="X77">
        <v>1</v>
      </c>
      <c r="Y77">
        <v>3</v>
      </c>
      <c r="Z77">
        <v>22</v>
      </c>
      <c r="AA77">
        <v>52</v>
      </c>
      <c r="AB77">
        <v>1</v>
      </c>
      <c r="AC77">
        <v>40</v>
      </c>
      <c r="AD77">
        <v>6</v>
      </c>
      <c r="AE77" t="s">
        <v>483</v>
      </c>
      <c r="AF77" s="84">
        <v>10000000</v>
      </c>
    </row>
    <row r="78" spans="1:32" ht="14.25">
      <c r="A78" s="74" t="str">
        <f t="shared" si="24"/>
        <v>22521</v>
      </c>
      <c r="B78" s="74" t="str">
        <f t="shared" si="34"/>
        <v>521</v>
      </c>
      <c r="C78">
        <v>23</v>
      </c>
      <c r="D78">
        <v>2</v>
      </c>
      <c r="E78">
        <v>3</v>
      </c>
      <c r="F78">
        <v>22</v>
      </c>
      <c r="G78">
        <v>52</v>
      </c>
      <c r="H78">
        <v>1</v>
      </c>
      <c r="I78">
        <v>40</v>
      </c>
      <c r="J78">
        <v>2</v>
      </c>
      <c r="K78" t="s">
        <v>486</v>
      </c>
      <c r="L78" s="83">
        <v>89251550</v>
      </c>
      <c r="M78" s="74" t="str">
        <f t="shared" si="25"/>
        <v>5</v>
      </c>
      <c r="N78" s="74" t="str">
        <f t="shared" si="26"/>
        <v>2</v>
      </c>
      <c r="O78" s="74">
        <f t="shared" si="27"/>
      </c>
      <c r="P78" s="74" t="str">
        <f t="shared" si="28"/>
        <v>5.2.</v>
      </c>
      <c r="Q78" s="74">
        <f t="shared" si="29"/>
        <v>2</v>
      </c>
      <c r="R78" s="74" t="str">
        <f t="shared" si="30"/>
        <v>5.2.040</v>
      </c>
      <c r="S78" s="74" t="str">
        <f t="shared" si="31"/>
        <v>225.2.040</v>
      </c>
      <c r="T78" s="113">
        <f t="shared" si="32"/>
        <v>89251550</v>
      </c>
      <c r="U78" s="111" t="str">
        <f t="shared" si="33"/>
        <v>Chao Baby</v>
      </c>
      <c r="W78">
        <v>23</v>
      </c>
      <c r="X78">
        <v>2</v>
      </c>
      <c r="Y78">
        <v>3</v>
      </c>
      <c r="Z78">
        <v>22</v>
      </c>
      <c r="AA78">
        <v>52</v>
      </c>
      <c r="AB78">
        <v>1</v>
      </c>
      <c r="AC78">
        <v>40</v>
      </c>
      <c r="AD78">
        <v>2</v>
      </c>
      <c r="AE78" t="s">
        <v>486</v>
      </c>
      <c r="AF78" s="84">
        <v>89251550</v>
      </c>
    </row>
    <row r="79" spans="1:32" ht="14.25">
      <c r="A79" s="74" t="str">
        <f t="shared" si="24"/>
        <v>22521</v>
      </c>
      <c r="B79" s="74" t="str">
        <f t="shared" si="34"/>
        <v>521</v>
      </c>
      <c r="C79">
        <v>23</v>
      </c>
      <c r="D79">
        <v>2</v>
      </c>
      <c r="E79">
        <v>3</v>
      </c>
      <c r="F79">
        <v>22</v>
      </c>
      <c r="G79">
        <v>52</v>
      </c>
      <c r="H79">
        <v>1</v>
      </c>
      <c r="I79">
        <v>36</v>
      </c>
      <c r="J79">
        <v>2</v>
      </c>
      <c r="K79" t="s">
        <v>484</v>
      </c>
      <c r="L79" s="83">
        <v>100000000</v>
      </c>
      <c r="M79" s="74" t="str">
        <f t="shared" si="25"/>
        <v>5</v>
      </c>
      <c r="N79" s="74" t="str">
        <f t="shared" si="26"/>
        <v>2</v>
      </c>
      <c r="O79" s="74">
        <f t="shared" si="27"/>
      </c>
      <c r="P79" s="74" t="str">
        <f t="shared" si="28"/>
        <v>5.2.</v>
      </c>
      <c r="Q79" s="74">
        <f t="shared" si="29"/>
        <v>2</v>
      </c>
      <c r="R79" s="74" t="str">
        <f t="shared" si="30"/>
        <v>5.2.036</v>
      </c>
      <c r="S79" s="74" t="str">
        <f t="shared" si="31"/>
        <v>225.2.036</v>
      </c>
      <c r="T79" s="113">
        <f t="shared" si="32"/>
        <v>100000000</v>
      </c>
      <c r="U79" s="111" t="str">
        <f t="shared" si="33"/>
        <v>Chao Baby</v>
      </c>
      <c r="W79">
        <v>23</v>
      </c>
      <c r="X79">
        <v>2</v>
      </c>
      <c r="Y79">
        <v>3</v>
      </c>
      <c r="Z79">
        <v>22</v>
      </c>
      <c r="AA79">
        <v>52</v>
      </c>
      <c r="AB79">
        <v>1</v>
      </c>
      <c r="AC79">
        <v>36</v>
      </c>
      <c r="AD79">
        <v>2</v>
      </c>
      <c r="AE79" t="s">
        <v>484</v>
      </c>
      <c r="AF79" s="84">
        <v>100000000</v>
      </c>
    </row>
    <row r="80" spans="1:32" ht="14.25">
      <c r="A80" s="74" t="str">
        <f t="shared" si="24"/>
        <v>22521</v>
      </c>
      <c r="B80" s="74" t="str">
        <f t="shared" si="34"/>
        <v>521</v>
      </c>
      <c r="C80">
        <v>23</v>
      </c>
      <c r="D80">
        <v>2</v>
      </c>
      <c r="E80">
        <v>3</v>
      </c>
      <c r="F80">
        <v>22</v>
      </c>
      <c r="G80">
        <v>52</v>
      </c>
      <c r="H80">
        <v>1</v>
      </c>
      <c r="I80">
        <v>37</v>
      </c>
      <c r="J80">
        <v>4</v>
      </c>
      <c r="K80" t="s">
        <v>736</v>
      </c>
      <c r="L80" s="83">
        <v>20000000</v>
      </c>
      <c r="M80" s="74" t="str">
        <f t="shared" si="25"/>
        <v>5</v>
      </c>
      <c r="N80" s="74" t="str">
        <f t="shared" si="26"/>
        <v>2</v>
      </c>
      <c r="O80" s="74">
        <f t="shared" si="27"/>
      </c>
      <c r="P80" s="74" t="str">
        <f t="shared" si="28"/>
        <v>5.2.</v>
      </c>
      <c r="Q80" s="74">
        <f t="shared" si="29"/>
        <v>2</v>
      </c>
      <c r="R80" s="74" t="str">
        <f t="shared" si="30"/>
        <v>5.2.037</v>
      </c>
      <c r="S80" s="74" t="str">
        <f t="shared" si="31"/>
        <v>225.2.037</v>
      </c>
      <c r="T80" s="113">
        <f t="shared" si="32"/>
        <v>20000000</v>
      </c>
      <c r="U80" s="111" t="str">
        <f t="shared" si="33"/>
        <v>Chao Baby</v>
      </c>
      <c r="W80">
        <v>23</v>
      </c>
      <c r="X80">
        <v>2</v>
      </c>
      <c r="Y80">
        <v>3</v>
      </c>
      <c r="Z80">
        <v>22</v>
      </c>
      <c r="AA80">
        <v>52</v>
      </c>
      <c r="AB80">
        <v>1</v>
      </c>
      <c r="AC80">
        <v>37</v>
      </c>
      <c r="AD80">
        <v>4</v>
      </c>
      <c r="AE80" t="s">
        <v>736</v>
      </c>
      <c r="AF80" s="84">
        <v>20000000</v>
      </c>
    </row>
    <row r="81" spans="1:32" ht="14.25">
      <c r="A81" s="74" t="str">
        <f t="shared" si="24"/>
        <v>22521</v>
      </c>
      <c r="B81" s="74" t="str">
        <f t="shared" si="34"/>
        <v>521</v>
      </c>
      <c r="C81">
        <v>23</v>
      </c>
      <c r="D81">
        <v>2</v>
      </c>
      <c r="E81">
        <v>3</v>
      </c>
      <c r="F81">
        <v>22</v>
      </c>
      <c r="G81">
        <v>52</v>
      </c>
      <c r="H81">
        <v>1</v>
      </c>
      <c r="I81">
        <v>37</v>
      </c>
      <c r="J81">
        <v>24</v>
      </c>
      <c r="K81" t="s">
        <v>736</v>
      </c>
      <c r="L81" s="83">
        <v>512000000</v>
      </c>
      <c r="M81" s="74" t="str">
        <f t="shared" si="25"/>
        <v>5</v>
      </c>
      <c r="N81" s="74" t="str">
        <f t="shared" si="26"/>
        <v>2</v>
      </c>
      <c r="O81" s="74">
        <f t="shared" si="27"/>
      </c>
      <c r="P81" s="74" t="str">
        <f t="shared" si="28"/>
        <v>5.2.</v>
      </c>
      <c r="Q81" s="74">
        <f t="shared" si="29"/>
        <v>2</v>
      </c>
      <c r="R81" s="74" t="str">
        <f t="shared" si="30"/>
        <v>5.2.037</v>
      </c>
      <c r="S81" s="74" t="str">
        <f t="shared" si="31"/>
        <v>225.2.037</v>
      </c>
      <c r="T81" s="113">
        <f t="shared" si="32"/>
        <v>512000000</v>
      </c>
      <c r="U81" s="111" t="str">
        <f t="shared" si="33"/>
        <v>Chao Baby</v>
      </c>
      <c r="W81">
        <v>23</v>
      </c>
      <c r="X81">
        <v>2</v>
      </c>
      <c r="Y81">
        <v>3</v>
      </c>
      <c r="Z81">
        <v>22</v>
      </c>
      <c r="AA81">
        <v>52</v>
      </c>
      <c r="AB81">
        <v>1</v>
      </c>
      <c r="AC81">
        <v>37</v>
      </c>
      <c r="AD81">
        <v>24</v>
      </c>
      <c r="AE81" t="s">
        <v>736</v>
      </c>
      <c r="AF81" s="84">
        <v>512000000</v>
      </c>
    </row>
    <row r="82" spans="1:32" ht="14.25">
      <c r="A82" s="74" t="str">
        <f t="shared" si="24"/>
        <v>22521</v>
      </c>
      <c r="B82" s="74" t="str">
        <f t="shared" si="34"/>
        <v>521</v>
      </c>
      <c r="C82">
        <v>23</v>
      </c>
      <c r="D82">
        <v>2</v>
      </c>
      <c r="E82">
        <v>3</v>
      </c>
      <c r="F82">
        <v>22</v>
      </c>
      <c r="G82">
        <v>52</v>
      </c>
      <c r="H82">
        <v>1</v>
      </c>
      <c r="I82">
        <v>38</v>
      </c>
      <c r="J82">
        <v>2</v>
      </c>
      <c r="K82" t="s">
        <v>485</v>
      </c>
      <c r="L82" s="83">
        <v>13850000</v>
      </c>
      <c r="M82" s="74" t="str">
        <f t="shared" si="25"/>
        <v>5</v>
      </c>
      <c r="N82" s="74" t="str">
        <f t="shared" si="26"/>
        <v>2</v>
      </c>
      <c r="O82" s="74">
        <f t="shared" si="27"/>
      </c>
      <c r="P82" s="74" t="str">
        <f t="shared" si="28"/>
        <v>5.2.</v>
      </c>
      <c r="Q82" s="74">
        <f t="shared" si="29"/>
        <v>2</v>
      </c>
      <c r="R82" s="74" t="str">
        <f t="shared" si="30"/>
        <v>5.2.038</v>
      </c>
      <c r="S82" s="74" t="str">
        <f t="shared" si="31"/>
        <v>225.2.038</v>
      </c>
      <c r="T82" s="113">
        <f t="shared" si="32"/>
        <v>13850000</v>
      </c>
      <c r="U82" s="111" t="str">
        <f t="shared" si="33"/>
        <v>Chao Baby</v>
      </c>
      <c r="W82">
        <v>23</v>
      </c>
      <c r="X82">
        <v>2</v>
      </c>
      <c r="Y82">
        <v>3</v>
      </c>
      <c r="Z82">
        <v>22</v>
      </c>
      <c r="AA82">
        <v>52</v>
      </c>
      <c r="AB82">
        <v>1</v>
      </c>
      <c r="AC82">
        <v>38</v>
      </c>
      <c r="AD82">
        <v>2</v>
      </c>
      <c r="AE82" t="s">
        <v>485</v>
      </c>
      <c r="AF82" s="84">
        <v>13850000</v>
      </c>
    </row>
    <row r="83" spans="1:32" ht="14.25">
      <c r="A83" s="74" t="str">
        <f t="shared" si="24"/>
        <v>22521</v>
      </c>
      <c r="B83" s="74" t="str">
        <f t="shared" si="34"/>
        <v>521</v>
      </c>
      <c r="C83">
        <v>23</v>
      </c>
      <c r="D83">
        <v>2</v>
      </c>
      <c r="E83">
        <v>3</v>
      </c>
      <c r="F83">
        <v>22</v>
      </c>
      <c r="G83">
        <v>52</v>
      </c>
      <c r="H83">
        <v>1</v>
      </c>
      <c r="I83">
        <v>38</v>
      </c>
      <c r="J83">
        <v>3</v>
      </c>
      <c r="K83" t="s">
        <v>485</v>
      </c>
      <c r="L83" s="83">
        <v>10000000</v>
      </c>
      <c r="M83" s="74" t="str">
        <f t="shared" si="25"/>
        <v>5</v>
      </c>
      <c r="N83" s="74" t="str">
        <f t="shared" si="26"/>
        <v>2</v>
      </c>
      <c r="O83" s="74">
        <f t="shared" si="27"/>
      </c>
      <c r="P83" s="74" t="str">
        <f t="shared" si="28"/>
        <v>5.2.</v>
      </c>
      <c r="Q83" s="74">
        <f t="shared" si="29"/>
        <v>2</v>
      </c>
      <c r="R83" s="74" t="str">
        <f t="shared" si="30"/>
        <v>5.2.038</v>
      </c>
      <c r="S83" s="74" t="str">
        <f t="shared" si="31"/>
        <v>225.2.038</v>
      </c>
      <c r="T83" s="113">
        <f t="shared" si="32"/>
        <v>10000000</v>
      </c>
      <c r="U83" s="111" t="str">
        <f t="shared" si="33"/>
        <v>Chao Baby</v>
      </c>
      <c r="W83">
        <v>23</v>
      </c>
      <c r="X83">
        <v>2</v>
      </c>
      <c r="Y83">
        <v>3</v>
      </c>
      <c r="Z83">
        <v>22</v>
      </c>
      <c r="AA83">
        <v>52</v>
      </c>
      <c r="AB83">
        <v>1</v>
      </c>
      <c r="AC83">
        <v>38</v>
      </c>
      <c r="AD83">
        <v>3</v>
      </c>
      <c r="AE83" t="s">
        <v>485</v>
      </c>
      <c r="AF83" s="84">
        <v>10000000</v>
      </c>
    </row>
    <row r="84" spans="1:32" ht="14.25">
      <c r="A84" s="74" t="str">
        <f>IF(F84=81,CONCATENATE(11,B84),IF(F84=82,CONCATENATE(22,B84),IF(F84=83,CONCATENATE(33,B84),IF(F84=85,CONCATENATE(55,B84),CONCATENATE(F84,B84)))))</f>
        <v>22521</v>
      </c>
      <c r="B84" s="74" t="str">
        <f>CONCATENATE(G84,H84)</f>
        <v>521</v>
      </c>
      <c r="C84">
        <v>23</v>
      </c>
      <c r="D84">
        <v>2</v>
      </c>
      <c r="E84">
        <v>3</v>
      </c>
      <c r="F84">
        <v>22</v>
      </c>
      <c r="G84">
        <v>52</v>
      </c>
      <c r="H84">
        <v>1</v>
      </c>
      <c r="I84">
        <v>38</v>
      </c>
      <c r="J84">
        <v>3</v>
      </c>
      <c r="K84" t="s">
        <v>485</v>
      </c>
      <c r="L84" s="83">
        <v>20000000</v>
      </c>
      <c r="M84" s="74" t="str">
        <f>MID(G84,1,1)</f>
        <v>5</v>
      </c>
      <c r="N84" s="74" t="str">
        <f>MID(G84,2,1)</f>
        <v>2</v>
      </c>
      <c r="O84" s="74">
        <f>MID(H84,3,1)</f>
      </c>
      <c r="P84" s="74" t="str">
        <f>CONCATENATE(M84,".",N84,".",O84)</f>
        <v>5.2.</v>
      </c>
      <c r="Q84" s="74">
        <f>LEN(I84)</f>
        <v>2</v>
      </c>
      <c r="R84" s="74" t="str">
        <f>IF(Q84=2,CONCATENATE(P84,0,I84),IF(Q84=1,CONCATENATE(P84,0,0,I84),IF(Q84=3,CONCATENATE(P84,I84)," ")))</f>
        <v>5.2.038</v>
      </c>
      <c r="S84" s="74" t="str">
        <f>IF(F84=81,CONCATENATE(11,R84),IF(F84=82,CONCATENATE(22,R84),IF(F84=83,CONCATENATE(33,R84),IF(F84=85,CONCATENATE(55,R84),CONCATENATE(F84,R84)))))</f>
        <v>225.2.038</v>
      </c>
      <c r="T84" s="113">
        <f>L84</f>
        <v>20000000</v>
      </c>
      <c r="U84" s="111" t="str">
        <f>IF(C84=W84,IF(D84=X84,IF(E84=Y84,IF(F84=Z84,IF(G84=AA84,IF(H84=AB84,IF(I84=AC84,IF(J84=AD84,"Chao Baby","Revisar"))))))))</f>
        <v>Chao Baby</v>
      </c>
      <c r="W84">
        <v>23</v>
      </c>
      <c r="X84">
        <v>2</v>
      </c>
      <c r="Y84">
        <v>3</v>
      </c>
      <c r="Z84">
        <v>22</v>
      </c>
      <c r="AA84">
        <v>52</v>
      </c>
      <c r="AB84">
        <v>1</v>
      </c>
      <c r="AC84">
        <v>38</v>
      </c>
      <c r="AD84">
        <v>3</v>
      </c>
      <c r="AE84" t="s">
        <v>485</v>
      </c>
      <c r="AF84" s="84">
        <v>20000000</v>
      </c>
    </row>
    <row r="85" spans="1:32" ht="14.25">
      <c r="A85" s="74" t="str">
        <f t="shared" si="24"/>
        <v>22521</v>
      </c>
      <c r="B85" s="74" t="str">
        <f t="shared" si="34"/>
        <v>521</v>
      </c>
      <c r="C85">
        <v>23</v>
      </c>
      <c r="D85">
        <v>2</v>
      </c>
      <c r="E85">
        <v>3</v>
      </c>
      <c r="F85">
        <v>22</v>
      </c>
      <c r="G85">
        <v>52</v>
      </c>
      <c r="H85">
        <v>1</v>
      </c>
      <c r="I85">
        <v>38</v>
      </c>
      <c r="J85">
        <v>4</v>
      </c>
      <c r="K85" t="s">
        <v>485</v>
      </c>
      <c r="L85" s="83">
        <v>80000000</v>
      </c>
      <c r="M85" s="74" t="str">
        <f t="shared" si="25"/>
        <v>5</v>
      </c>
      <c r="N85" s="74" t="str">
        <f t="shared" si="26"/>
        <v>2</v>
      </c>
      <c r="O85" s="74">
        <f t="shared" si="27"/>
      </c>
      <c r="P85" s="74" t="str">
        <f t="shared" si="28"/>
        <v>5.2.</v>
      </c>
      <c r="Q85" s="74">
        <f t="shared" si="29"/>
        <v>2</v>
      </c>
      <c r="R85" s="74" t="str">
        <f t="shared" si="30"/>
        <v>5.2.038</v>
      </c>
      <c r="S85" s="74" t="str">
        <f t="shared" si="31"/>
        <v>225.2.038</v>
      </c>
      <c r="T85" s="113">
        <f t="shared" si="32"/>
        <v>80000000</v>
      </c>
      <c r="U85" s="111" t="str">
        <f t="shared" si="33"/>
        <v>Chao Baby</v>
      </c>
      <c r="W85">
        <v>23</v>
      </c>
      <c r="X85">
        <v>2</v>
      </c>
      <c r="Y85">
        <v>3</v>
      </c>
      <c r="Z85">
        <v>22</v>
      </c>
      <c r="AA85">
        <v>52</v>
      </c>
      <c r="AB85">
        <v>1</v>
      </c>
      <c r="AC85">
        <v>38</v>
      </c>
      <c r="AD85">
        <v>4</v>
      </c>
      <c r="AE85" t="s">
        <v>485</v>
      </c>
      <c r="AF85" s="84">
        <v>80000000</v>
      </c>
    </row>
    <row r="86" spans="1:32" ht="14.25">
      <c r="A86" s="74" t="str">
        <f t="shared" si="24"/>
        <v>22521</v>
      </c>
      <c r="B86" s="74" t="str">
        <f t="shared" si="34"/>
        <v>521</v>
      </c>
      <c r="C86">
        <v>23</v>
      </c>
      <c r="D86">
        <v>2</v>
      </c>
      <c r="E86">
        <v>3</v>
      </c>
      <c r="F86">
        <v>22</v>
      </c>
      <c r="G86">
        <v>52</v>
      </c>
      <c r="H86">
        <v>1</v>
      </c>
      <c r="I86">
        <v>38</v>
      </c>
      <c r="J86">
        <v>4</v>
      </c>
      <c r="K86" t="s">
        <v>485</v>
      </c>
      <c r="L86" s="83">
        <v>30000000</v>
      </c>
      <c r="M86" s="74" t="str">
        <f t="shared" si="25"/>
        <v>5</v>
      </c>
      <c r="N86" s="74" t="str">
        <f t="shared" si="26"/>
        <v>2</v>
      </c>
      <c r="O86" s="74">
        <f t="shared" si="27"/>
      </c>
      <c r="P86" s="74" t="str">
        <f t="shared" si="28"/>
        <v>5.2.</v>
      </c>
      <c r="Q86" s="74">
        <f t="shared" si="29"/>
        <v>2</v>
      </c>
      <c r="R86" s="74" t="str">
        <f t="shared" si="30"/>
        <v>5.2.038</v>
      </c>
      <c r="S86" s="74" t="str">
        <f t="shared" si="31"/>
        <v>225.2.038</v>
      </c>
      <c r="T86" s="113">
        <f t="shared" si="32"/>
        <v>30000000</v>
      </c>
      <c r="U86" s="111" t="str">
        <f t="shared" si="33"/>
        <v>Chao Baby</v>
      </c>
      <c r="W86">
        <v>23</v>
      </c>
      <c r="X86">
        <v>2</v>
      </c>
      <c r="Y86">
        <v>3</v>
      </c>
      <c r="Z86">
        <v>22</v>
      </c>
      <c r="AA86">
        <v>52</v>
      </c>
      <c r="AB86">
        <v>1</v>
      </c>
      <c r="AC86">
        <v>38</v>
      </c>
      <c r="AD86">
        <v>4</v>
      </c>
      <c r="AE86" t="s">
        <v>485</v>
      </c>
      <c r="AF86" s="84">
        <v>30000000</v>
      </c>
    </row>
    <row r="87" spans="1:32" ht="14.25">
      <c r="A87" s="74" t="str">
        <f t="shared" si="24"/>
        <v>22521</v>
      </c>
      <c r="B87" s="74" t="str">
        <f t="shared" si="34"/>
        <v>521</v>
      </c>
      <c r="C87">
        <v>23</v>
      </c>
      <c r="D87">
        <v>2</v>
      </c>
      <c r="E87">
        <v>3</v>
      </c>
      <c r="F87">
        <v>22</v>
      </c>
      <c r="G87">
        <v>52</v>
      </c>
      <c r="H87">
        <v>1</v>
      </c>
      <c r="I87">
        <v>38</v>
      </c>
      <c r="J87">
        <v>4</v>
      </c>
      <c r="K87" t="s">
        <v>485</v>
      </c>
      <c r="L87" s="83">
        <v>10000000</v>
      </c>
      <c r="M87" s="74" t="str">
        <f t="shared" si="25"/>
        <v>5</v>
      </c>
      <c r="N87" s="74" t="str">
        <f t="shared" si="26"/>
        <v>2</v>
      </c>
      <c r="O87" s="74">
        <f t="shared" si="27"/>
      </c>
      <c r="P87" s="74" t="str">
        <f t="shared" si="28"/>
        <v>5.2.</v>
      </c>
      <c r="Q87" s="74">
        <f t="shared" si="29"/>
        <v>2</v>
      </c>
      <c r="R87" s="74" t="str">
        <f t="shared" si="30"/>
        <v>5.2.038</v>
      </c>
      <c r="S87" s="74" t="str">
        <f t="shared" si="31"/>
        <v>225.2.038</v>
      </c>
      <c r="T87" s="113">
        <f t="shared" si="32"/>
        <v>10000000</v>
      </c>
      <c r="U87" s="111" t="str">
        <f t="shared" si="33"/>
        <v>Chao Baby</v>
      </c>
      <c r="W87">
        <v>23</v>
      </c>
      <c r="X87">
        <v>2</v>
      </c>
      <c r="Y87">
        <v>3</v>
      </c>
      <c r="Z87">
        <v>22</v>
      </c>
      <c r="AA87">
        <v>52</v>
      </c>
      <c r="AB87">
        <v>1</v>
      </c>
      <c r="AC87">
        <v>38</v>
      </c>
      <c r="AD87">
        <v>4</v>
      </c>
      <c r="AE87" t="s">
        <v>485</v>
      </c>
      <c r="AF87" s="84">
        <v>10000000</v>
      </c>
    </row>
    <row r="88" spans="1:32" ht="14.25">
      <c r="A88" s="74" t="str">
        <f t="shared" si="24"/>
        <v>22521</v>
      </c>
      <c r="B88" s="74" t="str">
        <f t="shared" si="34"/>
        <v>521</v>
      </c>
      <c r="C88">
        <v>23</v>
      </c>
      <c r="D88">
        <v>2</v>
      </c>
      <c r="E88">
        <v>3</v>
      </c>
      <c r="F88">
        <v>22</v>
      </c>
      <c r="G88">
        <v>52</v>
      </c>
      <c r="H88">
        <v>1</v>
      </c>
      <c r="I88">
        <v>38</v>
      </c>
      <c r="J88">
        <v>6</v>
      </c>
      <c r="K88" t="s">
        <v>485</v>
      </c>
      <c r="L88" s="83">
        <v>12000000</v>
      </c>
      <c r="M88" s="74" t="str">
        <f t="shared" si="25"/>
        <v>5</v>
      </c>
      <c r="N88" s="74" t="str">
        <f t="shared" si="26"/>
        <v>2</v>
      </c>
      <c r="O88" s="74">
        <f t="shared" si="27"/>
      </c>
      <c r="P88" s="74" t="str">
        <f t="shared" si="28"/>
        <v>5.2.</v>
      </c>
      <c r="Q88" s="74">
        <f t="shared" si="29"/>
        <v>2</v>
      </c>
      <c r="R88" s="74" t="str">
        <f t="shared" si="30"/>
        <v>5.2.038</v>
      </c>
      <c r="S88" s="74" t="str">
        <f t="shared" si="31"/>
        <v>225.2.038</v>
      </c>
      <c r="T88" s="113">
        <f t="shared" si="32"/>
        <v>12000000</v>
      </c>
      <c r="U88" s="111" t="str">
        <f t="shared" si="33"/>
        <v>Chao Baby</v>
      </c>
      <c r="W88">
        <v>23</v>
      </c>
      <c r="X88">
        <v>2</v>
      </c>
      <c r="Y88">
        <v>3</v>
      </c>
      <c r="Z88">
        <v>22</v>
      </c>
      <c r="AA88">
        <v>52</v>
      </c>
      <c r="AB88">
        <v>1</v>
      </c>
      <c r="AC88">
        <v>38</v>
      </c>
      <c r="AD88">
        <v>6</v>
      </c>
      <c r="AE88" t="s">
        <v>485</v>
      </c>
      <c r="AF88" s="84">
        <v>12000000</v>
      </c>
    </row>
    <row r="89" spans="1:32" ht="14.25">
      <c r="A89" s="74" t="str">
        <f t="shared" si="24"/>
        <v>22521</v>
      </c>
      <c r="B89" s="74" t="str">
        <f t="shared" si="34"/>
        <v>521</v>
      </c>
      <c r="C89">
        <v>23</v>
      </c>
      <c r="D89">
        <v>2</v>
      </c>
      <c r="E89">
        <v>3</v>
      </c>
      <c r="F89">
        <v>22</v>
      </c>
      <c r="G89">
        <v>52</v>
      </c>
      <c r="H89">
        <v>1</v>
      </c>
      <c r="I89">
        <v>40</v>
      </c>
      <c r="J89">
        <v>2</v>
      </c>
      <c r="K89" t="s">
        <v>486</v>
      </c>
      <c r="L89" s="83">
        <v>390000000</v>
      </c>
      <c r="M89" s="74" t="str">
        <f t="shared" si="25"/>
        <v>5</v>
      </c>
      <c r="N89" s="74" t="str">
        <f t="shared" si="26"/>
        <v>2</v>
      </c>
      <c r="O89" s="74">
        <f t="shared" si="27"/>
      </c>
      <c r="P89" s="74" t="str">
        <f t="shared" si="28"/>
        <v>5.2.</v>
      </c>
      <c r="Q89" s="74">
        <f t="shared" si="29"/>
        <v>2</v>
      </c>
      <c r="R89" s="74" t="str">
        <f t="shared" si="30"/>
        <v>5.2.040</v>
      </c>
      <c r="S89" s="74" t="str">
        <f t="shared" si="31"/>
        <v>225.2.040</v>
      </c>
      <c r="T89" s="113">
        <f t="shared" si="32"/>
        <v>390000000</v>
      </c>
      <c r="U89" s="111" t="str">
        <f t="shared" si="33"/>
        <v>Chao Baby</v>
      </c>
      <c r="W89">
        <v>23</v>
      </c>
      <c r="X89">
        <v>2</v>
      </c>
      <c r="Y89">
        <v>3</v>
      </c>
      <c r="Z89">
        <v>22</v>
      </c>
      <c r="AA89">
        <v>52</v>
      </c>
      <c r="AB89">
        <v>1</v>
      </c>
      <c r="AC89">
        <v>40</v>
      </c>
      <c r="AD89">
        <v>2</v>
      </c>
      <c r="AE89" t="s">
        <v>486</v>
      </c>
      <c r="AF89" s="84">
        <v>390000000</v>
      </c>
    </row>
    <row r="90" spans="1:32" ht="14.25">
      <c r="A90" s="74" t="str">
        <f t="shared" si="24"/>
        <v>22521</v>
      </c>
      <c r="B90" s="74" t="str">
        <f t="shared" si="34"/>
        <v>521</v>
      </c>
      <c r="C90">
        <v>23</v>
      </c>
      <c r="D90">
        <v>3</v>
      </c>
      <c r="E90">
        <v>3</v>
      </c>
      <c r="F90">
        <v>22</v>
      </c>
      <c r="G90">
        <v>52</v>
      </c>
      <c r="H90">
        <v>1</v>
      </c>
      <c r="I90">
        <v>39</v>
      </c>
      <c r="J90">
        <v>3</v>
      </c>
      <c r="K90" t="s">
        <v>751</v>
      </c>
      <c r="L90" s="83">
        <v>6213105</v>
      </c>
      <c r="M90" s="74" t="str">
        <f t="shared" si="25"/>
        <v>5</v>
      </c>
      <c r="N90" s="74" t="str">
        <f t="shared" si="26"/>
        <v>2</v>
      </c>
      <c r="O90" s="74">
        <f t="shared" si="27"/>
      </c>
      <c r="P90" s="74" t="str">
        <f t="shared" si="28"/>
        <v>5.2.</v>
      </c>
      <c r="Q90" s="74">
        <f t="shared" si="29"/>
        <v>2</v>
      </c>
      <c r="R90" s="74" t="str">
        <f t="shared" si="30"/>
        <v>5.2.039</v>
      </c>
      <c r="S90" s="74" t="str">
        <f t="shared" si="31"/>
        <v>225.2.039</v>
      </c>
      <c r="T90" s="113">
        <f t="shared" si="32"/>
        <v>6213105</v>
      </c>
      <c r="U90" s="111" t="str">
        <f t="shared" si="33"/>
        <v>Chao Baby</v>
      </c>
      <c r="W90">
        <v>23</v>
      </c>
      <c r="X90">
        <v>3</v>
      </c>
      <c r="Y90">
        <v>3</v>
      </c>
      <c r="Z90">
        <v>22</v>
      </c>
      <c r="AA90">
        <v>52</v>
      </c>
      <c r="AB90">
        <v>1</v>
      </c>
      <c r="AC90">
        <v>39</v>
      </c>
      <c r="AD90">
        <v>3</v>
      </c>
      <c r="AE90" t="s">
        <v>751</v>
      </c>
      <c r="AF90" s="84">
        <v>6213105</v>
      </c>
    </row>
    <row r="91" spans="1:32" ht="14.25">
      <c r="A91" s="74" t="str">
        <f t="shared" si="24"/>
        <v>11131</v>
      </c>
      <c r="B91" s="74" t="str">
        <f t="shared" si="34"/>
        <v>131</v>
      </c>
      <c r="C91">
        <v>24</v>
      </c>
      <c r="D91">
        <v>1</v>
      </c>
      <c r="E91">
        <v>3</v>
      </c>
      <c r="F91">
        <v>11</v>
      </c>
      <c r="G91">
        <v>13</v>
      </c>
      <c r="H91">
        <v>1</v>
      </c>
      <c r="I91">
        <v>29</v>
      </c>
      <c r="J91">
        <v>4</v>
      </c>
      <c r="K91" t="s">
        <v>487</v>
      </c>
      <c r="L91" s="83">
        <v>681000000</v>
      </c>
      <c r="M91" s="74" t="str">
        <f t="shared" si="25"/>
        <v>1</v>
      </c>
      <c r="N91" s="74" t="str">
        <f t="shared" si="26"/>
        <v>3</v>
      </c>
      <c r="O91" s="74">
        <f t="shared" si="27"/>
      </c>
      <c r="P91" s="74" t="str">
        <f t="shared" si="28"/>
        <v>1.3.</v>
      </c>
      <c r="Q91" s="74">
        <f t="shared" si="29"/>
        <v>2</v>
      </c>
      <c r="R91" s="74" t="str">
        <f t="shared" si="30"/>
        <v>1.3.029</v>
      </c>
      <c r="S91" s="74" t="str">
        <f t="shared" si="31"/>
        <v>111.3.029</v>
      </c>
      <c r="T91" s="113">
        <f t="shared" si="32"/>
        <v>681000000</v>
      </c>
      <c r="U91" s="111" t="str">
        <f t="shared" si="33"/>
        <v>Chao Baby</v>
      </c>
      <c r="W91">
        <v>24</v>
      </c>
      <c r="X91">
        <v>1</v>
      </c>
      <c r="Y91">
        <v>3</v>
      </c>
      <c r="Z91">
        <v>11</v>
      </c>
      <c r="AA91">
        <v>13</v>
      </c>
      <c r="AB91">
        <v>1</v>
      </c>
      <c r="AC91">
        <v>29</v>
      </c>
      <c r="AD91">
        <v>4</v>
      </c>
      <c r="AE91" t="s">
        <v>487</v>
      </c>
      <c r="AF91" s="84">
        <v>681000000</v>
      </c>
    </row>
    <row r="92" spans="1:32" ht="14.25">
      <c r="A92" s="74" t="str">
        <f t="shared" si="24"/>
        <v>11421</v>
      </c>
      <c r="B92" s="74" t="str">
        <f t="shared" si="34"/>
        <v>421</v>
      </c>
      <c r="C92">
        <v>24</v>
      </c>
      <c r="D92">
        <v>1</v>
      </c>
      <c r="E92">
        <v>3</v>
      </c>
      <c r="F92">
        <v>11</v>
      </c>
      <c r="G92">
        <v>42</v>
      </c>
      <c r="H92">
        <v>1</v>
      </c>
      <c r="I92">
        <v>71</v>
      </c>
      <c r="J92">
        <v>3</v>
      </c>
      <c r="K92" t="s">
        <v>488</v>
      </c>
      <c r="L92" s="83">
        <v>85000000</v>
      </c>
      <c r="M92" s="74" t="str">
        <f t="shared" si="25"/>
        <v>4</v>
      </c>
      <c r="N92" s="74" t="str">
        <f t="shared" si="26"/>
        <v>2</v>
      </c>
      <c r="O92" s="74">
        <f t="shared" si="27"/>
      </c>
      <c r="P92" s="74" t="str">
        <f t="shared" si="28"/>
        <v>4.2.</v>
      </c>
      <c r="Q92" s="74">
        <f t="shared" si="29"/>
        <v>2</v>
      </c>
      <c r="R92" s="74" t="str">
        <f t="shared" si="30"/>
        <v>4.2.071</v>
      </c>
      <c r="S92" s="74" t="str">
        <f t="shared" si="31"/>
        <v>114.2.071</v>
      </c>
      <c r="T92" s="113">
        <f t="shared" si="32"/>
        <v>85000000</v>
      </c>
      <c r="U92" s="111" t="str">
        <f t="shared" si="33"/>
        <v>Chao Baby</v>
      </c>
      <c r="W92">
        <v>24</v>
      </c>
      <c r="X92">
        <v>1</v>
      </c>
      <c r="Y92">
        <v>3</v>
      </c>
      <c r="Z92">
        <v>11</v>
      </c>
      <c r="AA92">
        <v>42</v>
      </c>
      <c r="AB92">
        <v>1</v>
      </c>
      <c r="AC92">
        <v>71</v>
      </c>
      <c r="AD92">
        <v>3</v>
      </c>
      <c r="AE92" t="s">
        <v>488</v>
      </c>
      <c r="AF92" s="84">
        <v>85000000</v>
      </c>
    </row>
    <row r="93" spans="1:32" ht="14.25">
      <c r="A93" s="74" t="str">
        <f t="shared" si="24"/>
        <v>11421</v>
      </c>
      <c r="B93" s="74" t="str">
        <f t="shared" si="34"/>
        <v>421</v>
      </c>
      <c r="C93">
        <v>24</v>
      </c>
      <c r="D93">
        <v>1</v>
      </c>
      <c r="E93">
        <v>3</v>
      </c>
      <c r="F93">
        <v>11</v>
      </c>
      <c r="G93">
        <v>42</v>
      </c>
      <c r="H93">
        <v>1</v>
      </c>
      <c r="I93">
        <v>71</v>
      </c>
      <c r="J93">
        <v>4</v>
      </c>
      <c r="K93" t="s">
        <v>488</v>
      </c>
      <c r="L93" s="83">
        <v>385404000</v>
      </c>
      <c r="M93" s="74" t="str">
        <f t="shared" si="25"/>
        <v>4</v>
      </c>
      <c r="N93" s="74" t="str">
        <f t="shared" si="26"/>
        <v>2</v>
      </c>
      <c r="O93" s="74">
        <f t="shared" si="27"/>
      </c>
      <c r="P93" s="74" t="str">
        <f t="shared" si="28"/>
        <v>4.2.</v>
      </c>
      <c r="Q93" s="74">
        <f t="shared" si="29"/>
        <v>2</v>
      </c>
      <c r="R93" s="74" t="str">
        <f t="shared" si="30"/>
        <v>4.2.071</v>
      </c>
      <c r="S93" s="74" t="str">
        <f t="shared" si="31"/>
        <v>114.2.071</v>
      </c>
      <c r="T93" s="113">
        <f t="shared" si="32"/>
        <v>385404000</v>
      </c>
      <c r="U93" s="111" t="str">
        <f t="shared" si="33"/>
        <v>Chao Baby</v>
      </c>
      <c r="W93">
        <v>24</v>
      </c>
      <c r="X93">
        <v>1</v>
      </c>
      <c r="Y93">
        <v>3</v>
      </c>
      <c r="Z93">
        <v>11</v>
      </c>
      <c r="AA93">
        <v>42</v>
      </c>
      <c r="AB93">
        <v>1</v>
      </c>
      <c r="AC93">
        <v>71</v>
      </c>
      <c r="AD93">
        <v>4</v>
      </c>
      <c r="AE93" t="s">
        <v>488</v>
      </c>
      <c r="AF93" s="84">
        <v>385404000</v>
      </c>
    </row>
    <row r="94" spans="1:32" ht="14.25">
      <c r="A94" s="74" t="str">
        <f t="shared" si="24"/>
        <v>11421</v>
      </c>
      <c r="B94" s="74" t="str">
        <f t="shared" si="34"/>
        <v>421</v>
      </c>
      <c r="C94">
        <v>24</v>
      </c>
      <c r="D94">
        <v>1</v>
      </c>
      <c r="E94">
        <v>3</v>
      </c>
      <c r="F94">
        <v>11</v>
      </c>
      <c r="G94">
        <v>42</v>
      </c>
      <c r="H94">
        <v>1</v>
      </c>
      <c r="I94">
        <v>71</v>
      </c>
      <c r="J94">
        <v>5</v>
      </c>
      <c r="K94" t="s">
        <v>488</v>
      </c>
      <c r="L94" s="83">
        <v>136735000</v>
      </c>
      <c r="M94" s="74" t="str">
        <f t="shared" si="25"/>
        <v>4</v>
      </c>
      <c r="N94" s="74" t="str">
        <f t="shared" si="26"/>
        <v>2</v>
      </c>
      <c r="O94" s="74">
        <f t="shared" si="27"/>
      </c>
      <c r="P94" s="74" t="str">
        <f t="shared" si="28"/>
        <v>4.2.</v>
      </c>
      <c r="Q94" s="74">
        <f t="shared" si="29"/>
        <v>2</v>
      </c>
      <c r="R94" s="74" t="str">
        <f t="shared" si="30"/>
        <v>4.2.071</v>
      </c>
      <c r="S94" s="74" t="str">
        <f t="shared" si="31"/>
        <v>114.2.071</v>
      </c>
      <c r="T94" s="113">
        <f t="shared" si="32"/>
        <v>136735000</v>
      </c>
      <c r="U94" s="111" t="str">
        <f t="shared" si="33"/>
        <v>Chao Baby</v>
      </c>
      <c r="W94">
        <v>24</v>
      </c>
      <c r="X94">
        <v>1</v>
      </c>
      <c r="Y94">
        <v>3</v>
      </c>
      <c r="Z94">
        <v>11</v>
      </c>
      <c r="AA94">
        <v>42</v>
      </c>
      <c r="AB94">
        <v>1</v>
      </c>
      <c r="AC94">
        <v>71</v>
      </c>
      <c r="AD94">
        <v>5</v>
      </c>
      <c r="AE94" t="s">
        <v>488</v>
      </c>
      <c r="AF94" s="84">
        <v>136735000</v>
      </c>
    </row>
    <row r="95" spans="1:32" ht="14.25">
      <c r="A95" s="74" t="str">
        <f t="shared" si="24"/>
        <v>11421</v>
      </c>
      <c r="B95" s="74" t="str">
        <f t="shared" si="34"/>
        <v>421</v>
      </c>
      <c r="C95">
        <v>24</v>
      </c>
      <c r="D95">
        <v>1</v>
      </c>
      <c r="E95">
        <v>3</v>
      </c>
      <c r="F95">
        <v>11</v>
      </c>
      <c r="G95">
        <v>42</v>
      </c>
      <c r="H95">
        <v>1</v>
      </c>
      <c r="I95">
        <v>73</v>
      </c>
      <c r="J95">
        <v>3</v>
      </c>
      <c r="K95" t="s">
        <v>489</v>
      </c>
      <c r="L95" s="83">
        <v>12000000</v>
      </c>
      <c r="M95" s="74" t="str">
        <f t="shared" si="25"/>
        <v>4</v>
      </c>
      <c r="N95" s="74" t="str">
        <f t="shared" si="26"/>
        <v>2</v>
      </c>
      <c r="O95" s="74">
        <f t="shared" si="27"/>
      </c>
      <c r="P95" s="74" t="str">
        <f t="shared" si="28"/>
        <v>4.2.</v>
      </c>
      <c r="Q95" s="74">
        <f t="shared" si="29"/>
        <v>2</v>
      </c>
      <c r="R95" s="74" t="str">
        <f t="shared" si="30"/>
        <v>4.2.073</v>
      </c>
      <c r="S95" s="74" t="str">
        <f t="shared" si="31"/>
        <v>114.2.073</v>
      </c>
      <c r="T95" s="113">
        <f t="shared" si="32"/>
        <v>12000000</v>
      </c>
      <c r="U95" s="111" t="str">
        <f t="shared" si="33"/>
        <v>Chao Baby</v>
      </c>
      <c r="W95">
        <v>24</v>
      </c>
      <c r="X95">
        <v>1</v>
      </c>
      <c r="Y95">
        <v>3</v>
      </c>
      <c r="Z95">
        <v>11</v>
      </c>
      <c r="AA95">
        <v>42</v>
      </c>
      <c r="AB95">
        <v>1</v>
      </c>
      <c r="AC95">
        <v>73</v>
      </c>
      <c r="AD95">
        <v>3</v>
      </c>
      <c r="AE95" t="s">
        <v>489</v>
      </c>
      <c r="AF95" s="84">
        <v>12000000</v>
      </c>
    </row>
    <row r="96" spans="1:32" ht="14.25">
      <c r="A96" s="74" t="str">
        <f t="shared" si="24"/>
        <v>11421</v>
      </c>
      <c r="B96" s="74" t="str">
        <f t="shared" si="34"/>
        <v>421</v>
      </c>
      <c r="C96">
        <v>24</v>
      </c>
      <c r="D96">
        <v>1</v>
      </c>
      <c r="E96">
        <v>3</v>
      </c>
      <c r="F96">
        <v>11</v>
      </c>
      <c r="G96">
        <v>42</v>
      </c>
      <c r="H96">
        <v>1</v>
      </c>
      <c r="I96">
        <v>73</v>
      </c>
      <c r="J96">
        <v>4</v>
      </c>
      <c r="K96" t="s">
        <v>489</v>
      </c>
      <c r="L96" s="83">
        <v>423150000</v>
      </c>
      <c r="M96" s="74" t="str">
        <f t="shared" si="25"/>
        <v>4</v>
      </c>
      <c r="N96" s="74" t="str">
        <f t="shared" si="26"/>
        <v>2</v>
      </c>
      <c r="O96" s="74">
        <f t="shared" si="27"/>
      </c>
      <c r="P96" s="74" t="str">
        <f t="shared" si="28"/>
        <v>4.2.</v>
      </c>
      <c r="Q96" s="74">
        <f t="shared" si="29"/>
        <v>2</v>
      </c>
      <c r="R96" s="74" t="str">
        <f t="shared" si="30"/>
        <v>4.2.073</v>
      </c>
      <c r="S96" s="74" t="str">
        <f t="shared" si="31"/>
        <v>114.2.073</v>
      </c>
      <c r="T96" s="113">
        <f t="shared" si="32"/>
        <v>423150000</v>
      </c>
      <c r="U96" s="111" t="str">
        <f t="shared" si="33"/>
        <v>Chao Baby</v>
      </c>
      <c r="W96">
        <v>24</v>
      </c>
      <c r="X96">
        <v>1</v>
      </c>
      <c r="Y96">
        <v>3</v>
      </c>
      <c r="Z96">
        <v>11</v>
      </c>
      <c r="AA96">
        <v>42</v>
      </c>
      <c r="AB96">
        <v>1</v>
      </c>
      <c r="AC96">
        <v>73</v>
      </c>
      <c r="AD96">
        <v>4</v>
      </c>
      <c r="AE96" t="s">
        <v>489</v>
      </c>
      <c r="AF96" s="84">
        <v>423150000</v>
      </c>
    </row>
    <row r="97" spans="1:32" ht="14.25">
      <c r="A97" s="74" t="str">
        <f>IF(F97=81,CONCATENATE(11,B97),IF(F97=82,CONCATENATE(22,B97),IF(F97=83,CONCATENATE(33,B97),IF(F97=85,CONCATENATE(55,B97),CONCATENATE(F97,B97)))))</f>
        <v>11421</v>
      </c>
      <c r="B97" s="74" t="str">
        <f>CONCATENATE(G97,H97)</f>
        <v>421</v>
      </c>
      <c r="C97">
        <v>24</v>
      </c>
      <c r="D97">
        <v>1</v>
      </c>
      <c r="E97">
        <v>3</v>
      </c>
      <c r="F97">
        <v>11</v>
      </c>
      <c r="G97">
        <v>42</v>
      </c>
      <c r="H97">
        <v>1</v>
      </c>
      <c r="I97">
        <v>73</v>
      </c>
      <c r="J97">
        <v>5</v>
      </c>
      <c r="K97" t="s">
        <v>489</v>
      </c>
      <c r="L97" s="83">
        <v>5225000</v>
      </c>
      <c r="M97" s="74" t="str">
        <f>MID(G97,1,1)</f>
        <v>4</v>
      </c>
      <c r="N97" s="74" t="str">
        <f>MID(G97,2,1)</f>
        <v>2</v>
      </c>
      <c r="O97" s="74">
        <f>MID(H97,3,1)</f>
      </c>
      <c r="P97" s="74" t="str">
        <f>CONCATENATE(M97,".",N97,".",O97)</f>
        <v>4.2.</v>
      </c>
      <c r="Q97" s="74">
        <f>LEN(I97)</f>
        <v>2</v>
      </c>
      <c r="R97" s="74" t="str">
        <f>IF(Q97=2,CONCATENATE(P97,0,I97),IF(Q97=1,CONCATENATE(P97,0,0,I97),IF(Q97=3,CONCATENATE(P97,I97)," ")))</f>
        <v>4.2.073</v>
      </c>
      <c r="S97" s="74" t="str">
        <f>IF(F97=81,CONCATENATE(11,R97),IF(F97=82,CONCATENATE(22,R97),IF(F97=83,CONCATENATE(33,R97),IF(F97=85,CONCATENATE(55,R97),CONCATENATE(F97,R97)))))</f>
        <v>114.2.073</v>
      </c>
      <c r="T97" s="113">
        <f>L97</f>
        <v>5225000</v>
      </c>
      <c r="U97" s="111" t="str">
        <f>IF(C97=W97,IF(D97=X97,IF(E97=Y97,IF(F97=Z97,IF(G97=AA97,IF(H97=AB97,IF(I97=AC97,IF(J97=AD97,"Chao Baby","Revisar"))))))))</f>
        <v>Chao Baby</v>
      </c>
      <c r="W97">
        <v>24</v>
      </c>
      <c r="X97">
        <v>1</v>
      </c>
      <c r="Y97">
        <v>3</v>
      </c>
      <c r="Z97">
        <v>11</v>
      </c>
      <c r="AA97">
        <v>42</v>
      </c>
      <c r="AB97">
        <v>1</v>
      </c>
      <c r="AC97">
        <v>73</v>
      </c>
      <c r="AD97">
        <v>5</v>
      </c>
      <c r="AE97" t="s">
        <v>489</v>
      </c>
      <c r="AF97" s="84">
        <v>5225000</v>
      </c>
    </row>
    <row r="98" spans="1:32" ht="14.25">
      <c r="A98" s="74" t="str">
        <f t="shared" si="24"/>
        <v>11422</v>
      </c>
      <c r="B98" s="74" t="str">
        <f t="shared" si="34"/>
        <v>422</v>
      </c>
      <c r="C98">
        <v>24</v>
      </c>
      <c r="D98">
        <v>1</v>
      </c>
      <c r="E98">
        <v>3</v>
      </c>
      <c r="F98">
        <v>11</v>
      </c>
      <c r="G98">
        <v>42</v>
      </c>
      <c r="H98">
        <v>2</v>
      </c>
      <c r="I98">
        <v>74</v>
      </c>
      <c r="J98">
        <v>3</v>
      </c>
      <c r="K98" t="s">
        <v>490</v>
      </c>
      <c r="L98" s="83">
        <v>32000000</v>
      </c>
      <c r="M98" s="74" t="str">
        <f t="shared" si="25"/>
        <v>4</v>
      </c>
      <c r="N98" s="74" t="str">
        <f t="shared" si="26"/>
        <v>2</v>
      </c>
      <c r="O98" s="74">
        <f t="shared" si="27"/>
      </c>
      <c r="P98" s="74" t="str">
        <f t="shared" si="28"/>
        <v>4.2.</v>
      </c>
      <c r="Q98" s="74">
        <f t="shared" si="29"/>
        <v>2</v>
      </c>
      <c r="R98" s="74" t="str">
        <f t="shared" si="30"/>
        <v>4.2.074</v>
      </c>
      <c r="S98" s="74" t="str">
        <f t="shared" si="31"/>
        <v>114.2.074</v>
      </c>
      <c r="T98" s="113">
        <f t="shared" si="32"/>
        <v>32000000</v>
      </c>
      <c r="U98" s="111" t="str">
        <f t="shared" si="33"/>
        <v>Chao Baby</v>
      </c>
      <c r="W98">
        <v>24</v>
      </c>
      <c r="X98">
        <v>1</v>
      </c>
      <c r="Y98">
        <v>3</v>
      </c>
      <c r="Z98">
        <v>11</v>
      </c>
      <c r="AA98">
        <v>42</v>
      </c>
      <c r="AB98">
        <v>2</v>
      </c>
      <c r="AC98">
        <v>74</v>
      </c>
      <c r="AD98">
        <v>3</v>
      </c>
      <c r="AE98" t="s">
        <v>490</v>
      </c>
      <c r="AF98" s="84">
        <v>32000000</v>
      </c>
    </row>
    <row r="99" spans="1:32" ht="14.25">
      <c r="A99" s="74" t="str">
        <f>IF(F99=81,CONCATENATE(11,B99),IF(F99=82,CONCATENATE(22,B99),IF(F99=83,CONCATENATE(33,B99),IF(F99=85,CONCATENATE(55,B99),CONCATENATE(F99,B99)))))</f>
        <v>11422</v>
      </c>
      <c r="B99" s="74" t="str">
        <f>CONCATENATE(G99,H99)</f>
        <v>422</v>
      </c>
      <c r="C99">
        <v>24</v>
      </c>
      <c r="D99">
        <v>1</v>
      </c>
      <c r="E99">
        <v>3</v>
      </c>
      <c r="F99">
        <v>11</v>
      </c>
      <c r="G99">
        <v>42</v>
      </c>
      <c r="H99">
        <v>2</v>
      </c>
      <c r="I99">
        <v>74</v>
      </c>
      <c r="J99">
        <v>4</v>
      </c>
      <c r="K99" t="s">
        <v>490</v>
      </c>
      <c r="L99" s="83">
        <v>589564000</v>
      </c>
      <c r="M99" s="74" t="str">
        <f>MID(G99,1,1)</f>
        <v>4</v>
      </c>
      <c r="N99" s="74" t="str">
        <f>MID(G99,2,1)</f>
        <v>2</v>
      </c>
      <c r="O99" s="74">
        <f>MID(H99,3,1)</f>
      </c>
      <c r="P99" s="74" t="str">
        <f>CONCATENATE(M99,".",N99,".",O99)</f>
        <v>4.2.</v>
      </c>
      <c r="Q99" s="74">
        <f>LEN(I99)</f>
        <v>2</v>
      </c>
      <c r="R99" s="74" t="str">
        <f>IF(Q99=2,CONCATENATE(P99,0,I99),IF(Q99=1,CONCATENATE(P99,0,0,I99),IF(Q99=3,CONCATENATE(P99,I99)," ")))</f>
        <v>4.2.074</v>
      </c>
      <c r="S99" s="74" t="str">
        <f>IF(F99=81,CONCATENATE(11,R99),IF(F99=82,CONCATENATE(22,R99),IF(F99=83,CONCATENATE(33,R99),IF(F99=85,CONCATENATE(55,R99),CONCATENATE(F99,R99)))))</f>
        <v>114.2.074</v>
      </c>
      <c r="T99" s="113">
        <f t="shared" si="32"/>
        <v>589564000</v>
      </c>
      <c r="U99" s="111" t="str">
        <f t="shared" si="33"/>
        <v>Chao Baby</v>
      </c>
      <c r="W99">
        <v>24</v>
      </c>
      <c r="X99">
        <v>1</v>
      </c>
      <c r="Y99">
        <v>3</v>
      </c>
      <c r="Z99">
        <v>11</v>
      </c>
      <c r="AA99">
        <v>42</v>
      </c>
      <c r="AB99">
        <v>2</v>
      </c>
      <c r="AC99">
        <v>74</v>
      </c>
      <c r="AD99">
        <v>4</v>
      </c>
      <c r="AE99" t="s">
        <v>490</v>
      </c>
      <c r="AF99" s="84">
        <v>589564000</v>
      </c>
    </row>
    <row r="100" spans="1:32" ht="14.25">
      <c r="A100" s="74" t="str">
        <f t="shared" si="24"/>
        <v>11431</v>
      </c>
      <c r="B100" s="74" t="str">
        <f t="shared" si="34"/>
        <v>431</v>
      </c>
      <c r="C100">
        <v>24</v>
      </c>
      <c r="D100">
        <v>1</v>
      </c>
      <c r="E100">
        <v>3</v>
      </c>
      <c r="F100">
        <v>11</v>
      </c>
      <c r="G100">
        <v>43</v>
      </c>
      <c r="H100">
        <v>1</v>
      </c>
      <c r="I100">
        <v>69</v>
      </c>
      <c r="J100">
        <v>4</v>
      </c>
      <c r="K100" t="s">
        <v>491</v>
      </c>
      <c r="L100" s="83">
        <v>210000000</v>
      </c>
      <c r="M100" s="74" t="str">
        <f t="shared" si="25"/>
        <v>4</v>
      </c>
      <c r="N100" s="74" t="str">
        <f t="shared" si="26"/>
        <v>3</v>
      </c>
      <c r="O100" s="74">
        <f t="shared" si="27"/>
      </c>
      <c r="P100" s="74" t="str">
        <f t="shared" si="28"/>
        <v>4.3.</v>
      </c>
      <c r="Q100" s="74">
        <f t="shared" si="29"/>
        <v>2</v>
      </c>
      <c r="R100" s="74" t="str">
        <f t="shared" si="30"/>
        <v>4.3.069</v>
      </c>
      <c r="S100" s="74" t="str">
        <f t="shared" si="31"/>
        <v>114.3.069</v>
      </c>
      <c r="T100" s="113">
        <f t="shared" si="32"/>
        <v>210000000</v>
      </c>
      <c r="U100" s="111" t="str">
        <f t="shared" si="33"/>
        <v>Chao Baby</v>
      </c>
      <c r="W100">
        <v>24</v>
      </c>
      <c r="X100">
        <v>1</v>
      </c>
      <c r="Y100">
        <v>3</v>
      </c>
      <c r="Z100">
        <v>11</v>
      </c>
      <c r="AA100">
        <v>43</v>
      </c>
      <c r="AB100">
        <v>1</v>
      </c>
      <c r="AC100">
        <v>69</v>
      </c>
      <c r="AD100">
        <v>4</v>
      </c>
      <c r="AE100" t="s">
        <v>491</v>
      </c>
      <c r="AF100" s="84">
        <v>210000000</v>
      </c>
    </row>
    <row r="101" spans="1:32" ht="14.25">
      <c r="A101" s="74" t="str">
        <f aca="true" t="shared" si="35" ref="A101:A106">IF(F101=81,CONCATENATE(11,B101),IF(F101=82,CONCATENATE(22,B101),IF(F101=83,CONCATENATE(33,B101),IF(F101=85,CONCATENATE(55,B101),CONCATENATE(F101,B101)))))</f>
        <v>11431</v>
      </c>
      <c r="B101" s="74" t="str">
        <f aca="true" t="shared" si="36" ref="B101:B106">CONCATENATE(G101,H101)</f>
        <v>431</v>
      </c>
      <c r="C101">
        <v>24</v>
      </c>
      <c r="D101">
        <v>1</v>
      </c>
      <c r="E101">
        <v>3</v>
      </c>
      <c r="F101">
        <v>11</v>
      </c>
      <c r="G101">
        <v>43</v>
      </c>
      <c r="H101">
        <v>1</v>
      </c>
      <c r="I101">
        <v>69</v>
      </c>
      <c r="J101">
        <v>5</v>
      </c>
      <c r="K101" t="s">
        <v>491</v>
      </c>
      <c r="L101" s="83">
        <v>6270000</v>
      </c>
      <c r="M101" s="74" t="str">
        <f aca="true" t="shared" si="37" ref="M101:M122">MID(G101,1,1)</f>
        <v>4</v>
      </c>
      <c r="N101" s="74" t="str">
        <f aca="true" t="shared" si="38" ref="N101:N122">MID(G101,2,1)</f>
        <v>3</v>
      </c>
      <c r="O101" s="74">
        <f aca="true" t="shared" si="39" ref="O101:O122">MID(H101,3,1)</f>
      </c>
      <c r="P101" s="74" t="str">
        <f aca="true" t="shared" si="40" ref="P101:P122">CONCATENATE(M101,".",N101,".",O101)</f>
        <v>4.3.</v>
      </c>
      <c r="Q101" s="74">
        <f aca="true" t="shared" si="41" ref="Q101:Q122">LEN(I101)</f>
        <v>2</v>
      </c>
      <c r="R101" s="74" t="str">
        <f aca="true" t="shared" si="42" ref="R101:R122">IF(Q101=2,CONCATENATE(P101,0,I101),IF(Q101=1,CONCATENATE(P101,0,0,I101),IF(Q101=3,CONCATENATE(P101,I101)," ")))</f>
        <v>4.3.069</v>
      </c>
      <c r="S101" s="74" t="str">
        <f aca="true" t="shared" si="43" ref="S101:S122">IF(F101=81,CONCATENATE(11,R101),IF(F101=82,CONCATENATE(22,R101),IF(F101=83,CONCATENATE(33,R101),IF(F101=85,CONCATENATE(55,R101),CONCATENATE(F101,R101)))))</f>
        <v>114.3.069</v>
      </c>
      <c r="T101" s="113">
        <f aca="true" t="shared" si="44" ref="T101:T106">L101</f>
        <v>6270000</v>
      </c>
      <c r="U101" s="111" t="str">
        <f t="shared" si="33"/>
        <v>Chao Baby</v>
      </c>
      <c r="W101">
        <v>24</v>
      </c>
      <c r="X101">
        <v>1</v>
      </c>
      <c r="Y101">
        <v>3</v>
      </c>
      <c r="Z101">
        <v>11</v>
      </c>
      <c r="AA101">
        <v>43</v>
      </c>
      <c r="AB101">
        <v>1</v>
      </c>
      <c r="AC101">
        <v>69</v>
      </c>
      <c r="AD101">
        <v>5</v>
      </c>
      <c r="AE101" t="s">
        <v>491</v>
      </c>
      <c r="AF101" s="84">
        <v>6270000</v>
      </c>
    </row>
    <row r="102" spans="1:32" ht="14.25">
      <c r="A102" s="74" t="str">
        <f t="shared" si="35"/>
        <v>11431</v>
      </c>
      <c r="B102" s="74" t="str">
        <f t="shared" si="36"/>
        <v>431</v>
      </c>
      <c r="C102">
        <v>24</v>
      </c>
      <c r="D102">
        <v>1</v>
      </c>
      <c r="E102">
        <v>3</v>
      </c>
      <c r="F102">
        <v>11</v>
      </c>
      <c r="G102">
        <v>43</v>
      </c>
      <c r="H102">
        <v>1</v>
      </c>
      <c r="I102">
        <v>153</v>
      </c>
      <c r="J102">
        <v>4</v>
      </c>
      <c r="K102" t="s">
        <v>740</v>
      </c>
      <c r="L102" s="83">
        <v>50000000</v>
      </c>
      <c r="M102" s="74" t="str">
        <f t="shared" si="37"/>
        <v>4</v>
      </c>
      <c r="N102" s="74" t="str">
        <f t="shared" si="38"/>
        <v>3</v>
      </c>
      <c r="O102" s="74">
        <f t="shared" si="39"/>
      </c>
      <c r="P102" s="74" t="str">
        <f t="shared" si="40"/>
        <v>4.3.</v>
      </c>
      <c r="Q102" s="74">
        <f t="shared" si="41"/>
        <v>3</v>
      </c>
      <c r="R102" s="74" t="str">
        <f t="shared" si="42"/>
        <v>4.3.153</v>
      </c>
      <c r="S102" s="74" t="str">
        <f t="shared" si="43"/>
        <v>114.3.153</v>
      </c>
      <c r="T102" s="113">
        <f t="shared" si="44"/>
        <v>50000000</v>
      </c>
      <c r="U102" s="111" t="str">
        <f t="shared" si="33"/>
        <v>Chao Baby</v>
      </c>
      <c r="W102">
        <v>24</v>
      </c>
      <c r="X102">
        <v>1</v>
      </c>
      <c r="Y102">
        <v>3</v>
      </c>
      <c r="Z102">
        <v>11</v>
      </c>
      <c r="AA102">
        <v>43</v>
      </c>
      <c r="AB102">
        <v>1</v>
      </c>
      <c r="AC102">
        <v>153</v>
      </c>
      <c r="AD102">
        <v>4</v>
      </c>
      <c r="AE102" t="s">
        <v>740</v>
      </c>
      <c r="AF102" s="84">
        <v>50000000</v>
      </c>
    </row>
    <row r="103" spans="1:32" ht="14.25">
      <c r="A103" s="74" t="str">
        <f>IF(F103=81,CONCATENATE(11,B103),IF(F103=82,CONCATENATE(22,B103),IF(F103=83,CONCATENATE(33,B103),IF(F103=85,CONCATENATE(55,B103),CONCATENATE(F103,B103)))))</f>
        <v>11432</v>
      </c>
      <c r="B103" s="74" t="str">
        <f>CONCATENATE(G103,H103)</f>
        <v>432</v>
      </c>
      <c r="C103">
        <v>24</v>
      </c>
      <c r="D103">
        <v>1</v>
      </c>
      <c r="E103">
        <v>3</v>
      </c>
      <c r="F103">
        <v>11</v>
      </c>
      <c r="G103">
        <v>43</v>
      </c>
      <c r="H103">
        <v>2</v>
      </c>
      <c r="I103">
        <v>70</v>
      </c>
      <c r="J103">
        <v>4</v>
      </c>
      <c r="K103" t="s">
        <v>492</v>
      </c>
      <c r="L103" s="83">
        <v>50000000</v>
      </c>
      <c r="M103" s="74" t="str">
        <f>MID(G103,1,1)</f>
        <v>4</v>
      </c>
      <c r="N103" s="74" t="str">
        <f>MID(G103,2,1)</f>
        <v>3</v>
      </c>
      <c r="O103" s="74">
        <f>MID(H103,3,1)</f>
      </c>
      <c r="P103" s="74" t="str">
        <f>CONCATENATE(M103,".",N103,".",O103)</f>
        <v>4.3.</v>
      </c>
      <c r="Q103" s="74">
        <f>LEN(I103)</f>
        <v>2</v>
      </c>
      <c r="R103" s="74" t="str">
        <f>IF(Q103=2,CONCATENATE(P103,0,I103),IF(Q103=1,CONCATENATE(P103,0,0,I103),IF(Q103=3,CONCATENATE(P103,I103)," ")))</f>
        <v>4.3.070</v>
      </c>
      <c r="S103" s="74" t="str">
        <f>IF(F103=81,CONCATENATE(11,R103),IF(F103=82,CONCATENATE(22,R103),IF(F103=83,CONCATENATE(33,R103),IF(F103=85,CONCATENATE(55,R103),CONCATENATE(F103,R103)))))</f>
        <v>114.3.070</v>
      </c>
      <c r="T103" s="113">
        <f>L103</f>
        <v>50000000</v>
      </c>
      <c r="U103" s="111" t="str">
        <f>IF(C103=W103,IF(D103=X103,IF(E103=Y103,IF(F103=Z103,IF(G103=AA103,IF(H103=AB103,IF(I103=AC103,IF(J103=AD103,"Chao Baby","Revisar"))))))))</f>
        <v>Chao Baby</v>
      </c>
      <c r="W103">
        <v>24</v>
      </c>
      <c r="X103">
        <v>1</v>
      </c>
      <c r="Y103">
        <v>3</v>
      </c>
      <c r="Z103">
        <v>11</v>
      </c>
      <c r="AA103">
        <v>43</v>
      </c>
      <c r="AB103">
        <v>2</v>
      </c>
      <c r="AC103">
        <v>70</v>
      </c>
      <c r="AD103">
        <v>4</v>
      </c>
      <c r="AE103" t="s">
        <v>492</v>
      </c>
      <c r="AF103" s="84">
        <v>50000000</v>
      </c>
    </row>
    <row r="104" spans="1:32" ht="14.25">
      <c r="A104" s="74" t="str">
        <f>IF(F104=81,CONCATENATE(11,B104),IF(F104=82,CONCATENATE(22,B104),IF(F104=83,CONCATENATE(33,B104),IF(F104=85,CONCATENATE(55,B104),CONCATENATE(F104,B104)))))</f>
        <v>11511</v>
      </c>
      <c r="B104" s="74" t="str">
        <f>CONCATENATE(G104,H104)</f>
        <v>511</v>
      </c>
      <c r="C104">
        <v>24</v>
      </c>
      <c r="D104">
        <v>1</v>
      </c>
      <c r="E104">
        <v>3</v>
      </c>
      <c r="F104">
        <v>11</v>
      </c>
      <c r="G104">
        <v>51</v>
      </c>
      <c r="H104">
        <v>1</v>
      </c>
      <c r="I104">
        <v>146</v>
      </c>
      <c r="J104">
        <v>3</v>
      </c>
      <c r="K104" t="s">
        <v>493</v>
      </c>
      <c r="L104" s="83">
        <v>50000000</v>
      </c>
      <c r="M104" s="74" t="str">
        <f>MID(G104,1,1)</f>
        <v>5</v>
      </c>
      <c r="N104" s="74" t="str">
        <f>MID(G104,2,1)</f>
        <v>1</v>
      </c>
      <c r="O104" s="74">
        <f>MID(H104,3,1)</f>
      </c>
      <c r="P104" s="74" t="str">
        <f>CONCATENATE(M104,".",N104,".",O104)</f>
        <v>5.1.</v>
      </c>
      <c r="Q104" s="74">
        <f>LEN(I104)</f>
        <v>3</v>
      </c>
      <c r="R104" s="74" t="str">
        <f>IF(Q104=2,CONCATENATE(P104,0,I104),IF(Q104=1,CONCATENATE(P104,0,0,I104),IF(Q104=3,CONCATENATE(P104,I104)," ")))</f>
        <v>5.1.146</v>
      </c>
      <c r="S104" s="74" t="str">
        <f>IF(F104=81,CONCATENATE(11,R104),IF(F104=82,CONCATENATE(22,R104),IF(F104=83,CONCATENATE(33,R104),IF(F104=85,CONCATENATE(55,R104),CONCATENATE(F104,R104)))))</f>
        <v>115.1.146</v>
      </c>
      <c r="T104" s="113">
        <f>L104</f>
        <v>50000000</v>
      </c>
      <c r="U104" s="111" t="str">
        <f>IF(C104=W104,IF(D104=X104,IF(E104=Y104,IF(F104=Z104,IF(G104=AA104,IF(H104=AB104,IF(I104=AC104,IF(J104=AD104,"Chao Baby","Revisar"))))))))</f>
        <v>Chao Baby</v>
      </c>
      <c r="W104">
        <v>24</v>
      </c>
      <c r="X104">
        <v>1</v>
      </c>
      <c r="Y104">
        <v>3</v>
      </c>
      <c r="Z104">
        <v>11</v>
      </c>
      <c r="AA104">
        <v>51</v>
      </c>
      <c r="AB104">
        <v>1</v>
      </c>
      <c r="AC104">
        <v>146</v>
      </c>
      <c r="AD104">
        <v>3</v>
      </c>
      <c r="AE104" t="s">
        <v>493</v>
      </c>
      <c r="AF104" s="84">
        <v>50000000</v>
      </c>
    </row>
    <row r="105" spans="1:32" ht="14.25">
      <c r="A105" s="74" t="str">
        <f t="shared" si="35"/>
        <v>11511</v>
      </c>
      <c r="B105" s="74" t="str">
        <f t="shared" si="36"/>
        <v>511</v>
      </c>
      <c r="C105">
        <v>24</v>
      </c>
      <c r="D105">
        <v>1</v>
      </c>
      <c r="E105">
        <v>3</v>
      </c>
      <c r="F105">
        <v>11</v>
      </c>
      <c r="G105">
        <v>51</v>
      </c>
      <c r="H105">
        <v>1</v>
      </c>
      <c r="I105">
        <v>146</v>
      </c>
      <c r="J105">
        <v>4</v>
      </c>
      <c r="K105" t="s">
        <v>493</v>
      </c>
      <c r="L105" s="83">
        <v>380000000</v>
      </c>
      <c r="M105" s="74" t="str">
        <f t="shared" si="37"/>
        <v>5</v>
      </c>
      <c r="N105" s="74" t="str">
        <f t="shared" si="38"/>
        <v>1</v>
      </c>
      <c r="O105" s="74">
        <f t="shared" si="39"/>
      </c>
      <c r="P105" s="74" t="str">
        <f t="shared" si="40"/>
        <v>5.1.</v>
      </c>
      <c r="Q105" s="74">
        <f t="shared" si="41"/>
        <v>3</v>
      </c>
      <c r="R105" s="74" t="str">
        <f t="shared" si="42"/>
        <v>5.1.146</v>
      </c>
      <c r="S105" s="74" t="str">
        <f t="shared" si="43"/>
        <v>115.1.146</v>
      </c>
      <c r="T105" s="113">
        <f t="shared" si="44"/>
        <v>380000000</v>
      </c>
      <c r="U105" s="111" t="str">
        <f t="shared" si="33"/>
        <v>Chao Baby</v>
      </c>
      <c r="W105">
        <v>24</v>
      </c>
      <c r="X105">
        <v>1</v>
      </c>
      <c r="Y105">
        <v>3</v>
      </c>
      <c r="Z105">
        <v>11</v>
      </c>
      <c r="AA105">
        <v>51</v>
      </c>
      <c r="AB105">
        <v>1</v>
      </c>
      <c r="AC105">
        <v>146</v>
      </c>
      <c r="AD105">
        <v>4</v>
      </c>
      <c r="AE105" t="s">
        <v>493</v>
      </c>
      <c r="AF105" s="84">
        <v>380000000</v>
      </c>
    </row>
    <row r="106" spans="1:32" ht="14.25">
      <c r="A106" s="74" t="str">
        <f t="shared" si="35"/>
        <v>22131</v>
      </c>
      <c r="B106" s="74" t="str">
        <f t="shared" si="36"/>
        <v>131</v>
      </c>
      <c r="C106">
        <v>24</v>
      </c>
      <c r="D106">
        <v>1</v>
      </c>
      <c r="E106">
        <v>3</v>
      </c>
      <c r="F106">
        <v>22</v>
      </c>
      <c r="G106">
        <v>13</v>
      </c>
      <c r="H106">
        <v>1</v>
      </c>
      <c r="I106">
        <v>29</v>
      </c>
      <c r="J106">
        <v>4</v>
      </c>
      <c r="K106" t="s">
        <v>494</v>
      </c>
      <c r="L106" s="83">
        <v>260085600</v>
      </c>
      <c r="M106" s="74" t="str">
        <f t="shared" si="37"/>
        <v>1</v>
      </c>
      <c r="N106" s="74" t="str">
        <f t="shared" si="38"/>
        <v>3</v>
      </c>
      <c r="O106" s="74">
        <f t="shared" si="39"/>
      </c>
      <c r="P106" s="74" t="str">
        <f t="shared" si="40"/>
        <v>1.3.</v>
      </c>
      <c r="Q106" s="74">
        <f t="shared" si="41"/>
        <v>2</v>
      </c>
      <c r="R106" s="74" t="str">
        <f t="shared" si="42"/>
        <v>1.3.029</v>
      </c>
      <c r="S106" s="74" t="str">
        <f t="shared" si="43"/>
        <v>221.3.029</v>
      </c>
      <c r="T106" s="113">
        <f t="shared" si="44"/>
        <v>260085600</v>
      </c>
      <c r="U106" s="111" t="str">
        <f t="shared" si="33"/>
        <v>Chao Baby</v>
      </c>
      <c r="W106">
        <v>24</v>
      </c>
      <c r="X106">
        <v>1</v>
      </c>
      <c r="Y106">
        <v>3</v>
      </c>
      <c r="Z106">
        <v>22</v>
      </c>
      <c r="AA106">
        <v>13</v>
      </c>
      <c r="AB106">
        <v>1</v>
      </c>
      <c r="AC106">
        <v>29</v>
      </c>
      <c r="AD106">
        <v>4</v>
      </c>
      <c r="AE106" t="s">
        <v>494</v>
      </c>
      <c r="AF106" s="84">
        <v>260085600</v>
      </c>
    </row>
    <row r="107" spans="1:32" ht="14.25">
      <c r="A107" s="74" t="str">
        <f t="shared" si="24"/>
        <v>22422</v>
      </c>
      <c r="B107" s="74" t="str">
        <f t="shared" si="34"/>
        <v>422</v>
      </c>
      <c r="C107">
        <v>24</v>
      </c>
      <c r="D107">
        <v>1</v>
      </c>
      <c r="E107">
        <v>3</v>
      </c>
      <c r="F107">
        <v>22</v>
      </c>
      <c r="G107">
        <v>42</v>
      </c>
      <c r="H107">
        <v>2</v>
      </c>
      <c r="I107">
        <v>74</v>
      </c>
      <c r="J107">
        <v>4</v>
      </c>
      <c r="K107" t="s">
        <v>497</v>
      </c>
      <c r="L107" s="83">
        <v>131085600</v>
      </c>
      <c r="M107" s="74" t="str">
        <f t="shared" si="37"/>
        <v>4</v>
      </c>
      <c r="N107" s="74" t="str">
        <f t="shared" si="38"/>
        <v>2</v>
      </c>
      <c r="O107" s="74">
        <f t="shared" si="39"/>
      </c>
      <c r="P107" s="74" t="str">
        <f t="shared" si="40"/>
        <v>4.2.</v>
      </c>
      <c r="Q107" s="74">
        <f t="shared" si="41"/>
        <v>2</v>
      </c>
      <c r="R107" s="74" t="str">
        <f t="shared" si="42"/>
        <v>4.2.074</v>
      </c>
      <c r="S107" s="74" t="str">
        <f t="shared" si="43"/>
        <v>224.2.074</v>
      </c>
      <c r="T107" s="119">
        <f t="shared" si="32"/>
        <v>131085600</v>
      </c>
      <c r="U107" s="111" t="str">
        <f t="shared" si="33"/>
        <v>Chao Baby</v>
      </c>
      <c r="W107">
        <v>24</v>
      </c>
      <c r="X107">
        <v>1</v>
      </c>
      <c r="Y107">
        <v>3</v>
      </c>
      <c r="Z107">
        <v>22</v>
      </c>
      <c r="AA107">
        <v>42</v>
      </c>
      <c r="AB107">
        <v>2</v>
      </c>
      <c r="AC107">
        <v>74</v>
      </c>
      <c r="AD107">
        <v>4</v>
      </c>
      <c r="AE107" t="s">
        <v>497</v>
      </c>
      <c r="AF107" s="84">
        <v>131085600</v>
      </c>
    </row>
    <row r="108" spans="1:32" ht="14.25">
      <c r="A108" s="74" t="str">
        <f t="shared" si="24"/>
        <v>22422</v>
      </c>
      <c r="B108" s="74" t="str">
        <f t="shared" si="34"/>
        <v>422</v>
      </c>
      <c r="C108">
        <v>24</v>
      </c>
      <c r="D108">
        <v>1</v>
      </c>
      <c r="E108">
        <v>3</v>
      </c>
      <c r="F108">
        <v>22</v>
      </c>
      <c r="G108">
        <v>42</v>
      </c>
      <c r="H108">
        <v>2</v>
      </c>
      <c r="I108">
        <v>74</v>
      </c>
      <c r="J108">
        <v>15</v>
      </c>
      <c r="K108" t="s">
        <v>499</v>
      </c>
      <c r="L108" s="83">
        <v>30000000</v>
      </c>
      <c r="M108" s="74" t="str">
        <f t="shared" si="37"/>
        <v>4</v>
      </c>
      <c r="N108" s="74" t="str">
        <f t="shared" si="38"/>
        <v>2</v>
      </c>
      <c r="O108" s="74">
        <f t="shared" si="39"/>
      </c>
      <c r="P108" s="74" t="str">
        <f t="shared" si="40"/>
        <v>4.2.</v>
      </c>
      <c r="Q108" s="74">
        <f t="shared" si="41"/>
        <v>2</v>
      </c>
      <c r="R108" s="74" t="str">
        <f t="shared" si="42"/>
        <v>4.2.074</v>
      </c>
      <c r="S108" s="74" t="str">
        <f t="shared" si="43"/>
        <v>224.2.074</v>
      </c>
      <c r="T108" s="119">
        <f t="shared" si="32"/>
        <v>30000000</v>
      </c>
      <c r="U108" s="111" t="str">
        <f t="shared" si="33"/>
        <v>Chao Baby</v>
      </c>
      <c r="W108">
        <v>24</v>
      </c>
      <c r="X108">
        <v>1</v>
      </c>
      <c r="Y108">
        <v>3</v>
      </c>
      <c r="Z108">
        <v>22</v>
      </c>
      <c r="AA108">
        <v>42</v>
      </c>
      <c r="AB108">
        <v>2</v>
      </c>
      <c r="AC108">
        <v>74</v>
      </c>
      <c r="AD108">
        <v>15</v>
      </c>
      <c r="AE108" t="s">
        <v>499</v>
      </c>
      <c r="AF108" s="84">
        <v>30000000</v>
      </c>
    </row>
    <row r="109" spans="1:32" ht="14.25">
      <c r="A109" s="74" t="str">
        <f t="shared" si="24"/>
        <v>22422</v>
      </c>
      <c r="B109" s="74" t="str">
        <f t="shared" si="34"/>
        <v>422</v>
      </c>
      <c r="C109">
        <v>24</v>
      </c>
      <c r="D109">
        <v>1</v>
      </c>
      <c r="E109">
        <v>3</v>
      </c>
      <c r="F109">
        <v>22</v>
      </c>
      <c r="G109">
        <v>42</v>
      </c>
      <c r="H109">
        <v>2</v>
      </c>
      <c r="I109">
        <v>74</v>
      </c>
      <c r="J109">
        <v>13</v>
      </c>
      <c r="K109" t="s">
        <v>498</v>
      </c>
      <c r="L109" s="83">
        <v>80000000</v>
      </c>
      <c r="M109" s="74" t="str">
        <f t="shared" si="37"/>
        <v>4</v>
      </c>
      <c r="N109" s="74" t="str">
        <f t="shared" si="38"/>
        <v>2</v>
      </c>
      <c r="O109" s="74">
        <f t="shared" si="39"/>
      </c>
      <c r="P109" s="74" t="str">
        <f t="shared" si="40"/>
        <v>4.2.</v>
      </c>
      <c r="Q109" s="74">
        <f t="shared" si="41"/>
        <v>2</v>
      </c>
      <c r="R109" s="74" t="str">
        <f t="shared" si="42"/>
        <v>4.2.074</v>
      </c>
      <c r="S109" s="74" t="str">
        <f t="shared" si="43"/>
        <v>224.2.074</v>
      </c>
      <c r="T109" s="119">
        <f t="shared" si="32"/>
        <v>80000000</v>
      </c>
      <c r="U109" s="111" t="str">
        <f t="shared" si="33"/>
        <v>Chao Baby</v>
      </c>
      <c r="W109">
        <v>24</v>
      </c>
      <c r="X109">
        <v>1</v>
      </c>
      <c r="Y109">
        <v>3</v>
      </c>
      <c r="Z109">
        <v>22</v>
      </c>
      <c r="AA109">
        <v>42</v>
      </c>
      <c r="AB109">
        <v>2</v>
      </c>
      <c r="AC109">
        <v>74</v>
      </c>
      <c r="AD109">
        <v>13</v>
      </c>
      <c r="AE109" t="s">
        <v>498</v>
      </c>
      <c r="AF109" s="84">
        <v>80000000</v>
      </c>
    </row>
    <row r="110" spans="1:32" ht="14.25">
      <c r="A110" s="74" t="str">
        <f t="shared" si="24"/>
        <v>22422</v>
      </c>
      <c r="B110" s="74" t="str">
        <f t="shared" si="34"/>
        <v>422</v>
      </c>
      <c r="C110">
        <v>24</v>
      </c>
      <c r="D110">
        <v>1</v>
      </c>
      <c r="E110">
        <v>3</v>
      </c>
      <c r="F110">
        <v>22</v>
      </c>
      <c r="G110">
        <v>42</v>
      </c>
      <c r="H110">
        <v>2</v>
      </c>
      <c r="I110">
        <v>74</v>
      </c>
      <c r="J110">
        <v>14</v>
      </c>
      <c r="K110" t="s">
        <v>498</v>
      </c>
      <c r="L110" s="83">
        <v>90000000</v>
      </c>
      <c r="M110" s="74" t="str">
        <f t="shared" si="37"/>
        <v>4</v>
      </c>
      <c r="N110" s="74" t="str">
        <f t="shared" si="38"/>
        <v>2</v>
      </c>
      <c r="O110" s="74">
        <f t="shared" si="39"/>
      </c>
      <c r="P110" s="74" t="str">
        <f t="shared" si="40"/>
        <v>4.2.</v>
      </c>
      <c r="Q110" s="74">
        <f t="shared" si="41"/>
        <v>2</v>
      </c>
      <c r="R110" s="74" t="str">
        <f t="shared" si="42"/>
        <v>4.2.074</v>
      </c>
      <c r="S110" s="74" t="str">
        <f t="shared" si="43"/>
        <v>224.2.074</v>
      </c>
      <c r="T110" s="119">
        <f t="shared" si="32"/>
        <v>90000000</v>
      </c>
      <c r="U110" s="111" t="str">
        <f t="shared" si="33"/>
        <v>Chao Baby</v>
      </c>
      <c r="W110">
        <v>24</v>
      </c>
      <c r="X110">
        <v>1</v>
      </c>
      <c r="Y110">
        <v>3</v>
      </c>
      <c r="Z110">
        <v>22</v>
      </c>
      <c r="AA110">
        <v>42</v>
      </c>
      <c r="AB110">
        <v>2</v>
      </c>
      <c r="AC110">
        <v>74</v>
      </c>
      <c r="AD110">
        <v>14</v>
      </c>
      <c r="AE110" t="s">
        <v>498</v>
      </c>
      <c r="AF110" s="84">
        <v>90000000</v>
      </c>
    </row>
    <row r="111" spans="1:32" ht="14.25">
      <c r="A111" s="74" t="str">
        <f t="shared" si="24"/>
        <v>22421</v>
      </c>
      <c r="B111" s="74" t="str">
        <f t="shared" si="34"/>
        <v>421</v>
      </c>
      <c r="C111">
        <v>24</v>
      </c>
      <c r="D111">
        <v>1</v>
      </c>
      <c r="E111">
        <v>3</v>
      </c>
      <c r="F111">
        <v>22</v>
      </c>
      <c r="G111">
        <v>42</v>
      </c>
      <c r="H111">
        <v>1</v>
      </c>
      <c r="I111">
        <v>71</v>
      </c>
      <c r="J111">
        <v>14</v>
      </c>
      <c r="K111" t="s">
        <v>495</v>
      </c>
      <c r="L111" s="83">
        <v>100000000</v>
      </c>
      <c r="M111" s="74" t="str">
        <f t="shared" si="37"/>
        <v>4</v>
      </c>
      <c r="N111" s="74" t="str">
        <f t="shared" si="38"/>
        <v>2</v>
      </c>
      <c r="O111" s="74">
        <f t="shared" si="39"/>
      </c>
      <c r="P111" s="74" t="str">
        <f t="shared" si="40"/>
        <v>4.2.</v>
      </c>
      <c r="Q111" s="74">
        <f t="shared" si="41"/>
        <v>2</v>
      </c>
      <c r="R111" s="74" t="str">
        <f t="shared" si="42"/>
        <v>4.2.071</v>
      </c>
      <c r="S111" s="74" t="str">
        <f t="shared" si="43"/>
        <v>224.2.071</v>
      </c>
      <c r="T111" s="119">
        <f t="shared" si="32"/>
        <v>100000000</v>
      </c>
      <c r="U111" s="111" t="str">
        <f t="shared" si="33"/>
        <v>Chao Baby</v>
      </c>
      <c r="W111">
        <v>24</v>
      </c>
      <c r="X111">
        <v>1</v>
      </c>
      <c r="Y111">
        <v>3</v>
      </c>
      <c r="Z111">
        <v>22</v>
      </c>
      <c r="AA111">
        <v>42</v>
      </c>
      <c r="AB111">
        <v>1</v>
      </c>
      <c r="AC111">
        <v>71</v>
      </c>
      <c r="AD111">
        <v>14</v>
      </c>
      <c r="AE111" t="s">
        <v>495</v>
      </c>
      <c r="AF111" s="84">
        <v>100000000</v>
      </c>
    </row>
    <row r="112" spans="1:32" ht="14.25">
      <c r="A112" s="74" t="str">
        <f t="shared" si="24"/>
        <v>22421</v>
      </c>
      <c r="B112" s="74" t="str">
        <f t="shared" si="34"/>
        <v>421</v>
      </c>
      <c r="C112">
        <v>24</v>
      </c>
      <c r="D112">
        <v>1</v>
      </c>
      <c r="E112">
        <v>3</v>
      </c>
      <c r="F112">
        <v>22</v>
      </c>
      <c r="G112">
        <v>42</v>
      </c>
      <c r="H112">
        <v>1</v>
      </c>
      <c r="I112">
        <v>71</v>
      </c>
      <c r="J112">
        <v>5</v>
      </c>
      <c r="K112" t="s">
        <v>496</v>
      </c>
      <c r="L112" s="83">
        <v>614085600</v>
      </c>
      <c r="M112" s="74" t="str">
        <f t="shared" si="37"/>
        <v>4</v>
      </c>
      <c r="N112" s="74" t="str">
        <f t="shared" si="38"/>
        <v>2</v>
      </c>
      <c r="O112" s="74">
        <f t="shared" si="39"/>
      </c>
      <c r="P112" s="74" t="str">
        <f t="shared" si="40"/>
        <v>4.2.</v>
      </c>
      <c r="Q112" s="74">
        <f t="shared" si="41"/>
        <v>2</v>
      </c>
      <c r="R112" s="74" t="str">
        <f t="shared" si="42"/>
        <v>4.2.071</v>
      </c>
      <c r="S112" s="74" t="str">
        <f t="shared" si="43"/>
        <v>224.2.071</v>
      </c>
      <c r="T112" s="119">
        <f t="shared" si="32"/>
        <v>614085600</v>
      </c>
      <c r="U112" s="111" t="str">
        <f t="shared" si="33"/>
        <v>Chao Baby</v>
      </c>
      <c r="W112">
        <v>24</v>
      </c>
      <c r="X112">
        <v>1</v>
      </c>
      <c r="Y112">
        <v>3</v>
      </c>
      <c r="Z112">
        <v>22</v>
      </c>
      <c r="AA112">
        <v>42</v>
      </c>
      <c r="AB112">
        <v>1</v>
      </c>
      <c r="AC112">
        <v>71</v>
      </c>
      <c r="AD112">
        <v>5</v>
      </c>
      <c r="AE112" t="s">
        <v>496</v>
      </c>
      <c r="AF112" s="84">
        <v>614085600</v>
      </c>
    </row>
    <row r="113" spans="1:32" ht="14.25">
      <c r="A113" s="74" t="str">
        <f t="shared" si="24"/>
        <v>22421</v>
      </c>
      <c r="B113" s="74" t="str">
        <f t="shared" si="34"/>
        <v>421</v>
      </c>
      <c r="C113">
        <v>24</v>
      </c>
      <c r="D113">
        <v>1</v>
      </c>
      <c r="E113">
        <v>3</v>
      </c>
      <c r="F113">
        <v>22</v>
      </c>
      <c r="G113">
        <v>42</v>
      </c>
      <c r="H113">
        <v>1</v>
      </c>
      <c r="I113">
        <v>71</v>
      </c>
      <c r="J113">
        <v>4</v>
      </c>
      <c r="K113" t="s">
        <v>752</v>
      </c>
      <c r="L113" s="83">
        <v>1809160200</v>
      </c>
      <c r="M113" s="74" t="str">
        <f t="shared" si="37"/>
        <v>4</v>
      </c>
      <c r="N113" s="74" t="str">
        <f t="shared" si="38"/>
        <v>2</v>
      </c>
      <c r="O113" s="74">
        <f t="shared" si="39"/>
      </c>
      <c r="P113" s="74" t="str">
        <f t="shared" si="40"/>
        <v>4.2.</v>
      </c>
      <c r="Q113" s="74">
        <f t="shared" si="41"/>
        <v>2</v>
      </c>
      <c r="R113" s="74" t="str">
        <f t="shared" si="42"/>
        <v>4.2.071</v>
      </c>
      <c r="S113" s="74" t="str">
        <f t="shared" si="43"/>
        <v>224.2.071</v>
      </c>
      <c r="T113" s="119">
        <f t="shared" si="32"/>
        <v>1809160200</v>
      </c>
      <c r="U113" s="111" t="str">
        <f t="shared" si="33"/>
        <v>Chao Baby</v>
      </c>
      <c r="W113">
        <v>24</v>
      </c>
      <c r="X113">
        <v>1</v>
      </c>
      <c r="Y113">
        <v>3</v>
      </c>
      <c r="Z113">
        <v>22</v>
      </c>
      <c r="AA113">
        <v>42</v>
      </c>
      <c r="AB113">
        <v>1</v>
      </c>
      <c r="AC113">
        <v>71</v>
      </c>
      <c r="AD113">
        <v>4</v>
      </c>
      <c r="AE113" t="s">
        <v>752</v>
      </c>
      <c r="AF113" s="84">
        <v>1809160200</v>
      </c>
    </row>
    <row r="114" spans="1:32" ht="14.25">
      <c r="A114" s="74" t="str">
        <f t="shared" si="24"/>
        <v>22422</v>
      </c>
      <c r="B114" s="74" t="str">
        <f t="shared" si="34"/>
        <v>422</v>
      </c>
      <c r="C114">
        <v>24</v>
      </c>
      <c r="D114">
        <v>1</v>
      </c>
      <c r="E114">
        <v>3</v>
      </c>
      <c r="F114">
        <v>22</v>
      </c>
      <c r="G114">
        <v>42</v>
      </c>
      <c r="H114">
        <v>2</v>
      </c>
      <c r="I114">
        <v>74</v>
      </c>
      <c r="J114">
        <v>14</v>
      </c>
      <c r="K114" t="s">
        <v>500</v>
      </c>
      <c r="L114" s="83">
        <v>785850</v>
      </c>
      <c r="M114" s="74" t="str">
        <f t="shared" si="37"/>
        <v>4</v>
      </c>
      <c r="N114" s="74" t="str">
        <f t="shared" si="38"/>
        <v>2</v>
      </c>
      <c r="O114" s="74">
        <f t="shared" si="39"/>
      </c>
      <c r="P114" s="74" t="str">
        <f t="shared" si="40"/>
        <v>4.2.</v>
      </c>
      <c r="Q114" s="74">
        <f t="shared" si="41"/>
        <v>2</v>
      </c>
      <c r="R114" s="74" t="str">
        <f t="shared" si="42"/>
        <v>4.2.074</v>
      </c>
      <c r="S114" s="74" t="str">
        <f t="shared" si="43"/>
        <v>224.2.074</v>
      </c>
      <c r="T114" s="119">
        <f t="shared" si="32"/>
        <v>785850</v>
      </c>
      <c r="U114" s="111" t="str">
        <f t="shared" si="33"/>
        <v>Chao Baby</v>
      </c>
      <c r="W114">
        <v>24</v>
      </c>
      <c r="X114">
        <v>1</v>
      </c>
      <c r="Y114">
        <v>3</v>
      </c>
      <c r="Z114">
        <v>22</v>
      </c>
      <c r="AA114">
        <v>42</v>
      </c>
      <c r="AB114">
        <v>2</v>
      </c>
      <c r="AC114">
        <v>74</v>
      </c>
      <c r="AD114">
        <v>14</v>
      </c>
      <c r="AE114" t="s">
        <v>500</v>
      </c>
      <c r="AF114" s="84">
        <v>785850</v>
      </c>
    </row>
    <row r="115" spans="1:32" ht="14.25">
      <c r="A115" s="74" t="str">
        <f t="shared" si="24"/>
        <v>11411</v>
      </c>
      <c r="B115" s="74" t="str">
        <f t="shared" si="34"/>
        <v>411</v>
      </c>
      <c r="C115">
        <v>25</v>
      </c>
      <c r="D115">
        <v>1</v>
      </c>
      <c r="E115">
        <v>3</v>
      </c>
      <c r="F115">
        <v>11</v>
      </c>
      <c r="G115">
        <v>41</v>
      </c>
      <c r="H115">
        <v>1</v>
      </c>
      <c r="I115">
        <v>133</v>
      </c>
      <c r="J115">
        <v>2</v>
      </c>
      <c r="K115" t="s">
        <v>501</v>
      </c>
      <c r="L115" s="83">
        <v>149100000</v>
      </c>
      <c r="M115" s="74" t="str">
        <f t="shared" si="37"/>
        <v>4</v>
      </c>
      <c r="N115" s="74" t="str">
        <f t="shared" si="38"/>
        <v>1</v>
      </c>
      <c r="O115" s="74">
        <f t="shared" si="39"/>
      </c>
      <c r="P115" s="74" t="str">
        <f t="shared" si="40"/>
        <v>4.1.</v>
      </c>
      <c r="Q115" s="74">
        <f t="shared" si="41"/>
        <v>3</v>
      </c>
      <c r="R115" s="74" t="str">
        <f t="shared" si="42"/>
        <v>4.1.133</v>
      </c>
      <c r="S115" s="74" t="str">
        <f t="shared" si="43"/>
        <v>114.1.133</v>
      </c>
      <c r="T115" s="119">
        <f t="shared" si="32"/>
        <v>149100000</v>
      </c>
      <c r="U115" s="111" t="str">
        <f t="shared" si="33"/>
        <v>Chao Baby</v>
      </c>
      <c r="W115">
        <v>25</v>
      </c>
      <c r="X115">
        <v>1</v>
      </c>
      <c r="Y115">
        <v>3</v>
      </c>
      <c r="Z115">
        <v>11</v>
      </c>
      <c r="AA115">
        <v>41</v>
      </c>
      <c r="AB115">
        <v>1</v>
      </c>
      <c r="AC115">
        <v>133</v>
      </c>
      <c r="AD115">
        <v>2</v>
      </c>
      <c r="AE115" t="s">
        <v>501</v>
      </c>
      <c r="AF115" s="84">
        <v>149100000</v>
      </c>
    </row>
    <row r="116" spans="1:32" ht="14.25">
      <c r="A116" s="74" t="str">
        <f t="shared" si="24"/>
        <v>11411</v>
      </c>
      <c r="B116" s="74" t="str">
        <f t="shared" si="34"/>
        <v>411</v>
      </c>
      <c r="C116">
        <v>25</v>
      </c>
      <c r="D116">
        <v>1</v>
      </c>
      <c r="E116">
        <v>3</v>
      </c>
      <c r="F116">
        <v>11</v>
      </c>
      <c r="G116">
        <v>41</v>
      </c>
      <c r="H116">
        <v>1</v>
      </c>
      <c r="I116">
        <v>133</v>
      </c>
      <c r="J116">
        <v>3</v>
      </c>
      <c r="K116" t="s">
        <v>501</v>
      </c>
      <c r="L116" s="83">
        <v>53250000</v>
      </c>
      <c r="M116" s="74" t="str">
        <f t="shared" si="37"/>
        <v>4</v>
      </c>
      <c r="N116" s="74" t="str">
        <f t="shared" si="38"/>
        <v>1</v>
      </c>
      <c r="O116" s="74">
        <f t="shared" si="39"/>
      </c>
      <c r="P116" s="74" t="str">
        <f t="shared" si="40"/>
        <v>4.1.</v>
      </c>
      <c r="Q116" s="74">
        <f t="shared" si="41"/>
        <v>3</v>
      </c>
      <c r="R116" s="74" t="str">
        <f t="shared" si="42"/>
        <v>4.1.133</v>
      </c>
      <c r="S116" s="74" t="str">
        <f t="shared" si="43"/>
        <v>114.1.133</v>
      </c>
      <c r="T116" s="119">
        <f t="shared" si="32"/>
        <v>53250000</v>
      </c>
      <c r="U116" s="111" t="str">
        <f t="shared" si="33"/>
        <v>Chao Baby</v>
      </c>
      <c r="W116">
        <v>25</v>
      </c>
      <c r="X116">
        <v>1</v>
      </c>
      <c r="Y116">
        <v>3</v>
      </c>
      <c r="Z116">
        <v>11</v>
      </c>
      <c r="AA116">
        <v>41</v>
      </c>
      <c r="AB116">
        <v>1</v>
      </c>
      <c r="AC116">
        <v>133</v>
      </c>
      <c r="AD116">
        <v>3</v>
      </c>
      <c r="AE116" t="s">
        <v>501</v>
      </c>
      <c r="AF116" s="84">
        <v>53250000</v>
      </c>
    </row>
    <row r="117" spans="1:32" ht="14.25">
      <c r="A117" s="74" t="str">
        <f t="shared" si="24"/>
        <v>11411</v>
      </c>
      <c r="B117" s="74" t="str">
        <f t="shared" si="34"/>
        <v>411</v>
      </c>
      <c r="C117">
        <v>25</v>
      </c>
      <c r="D117">
        <v>1</v>
      </c>
      <c r="E117">
        <v>3</v>
      </c>
      <c r="F117">
        <v>11</v>
      </c>
      <c r="G117">
        <v>41</v>
      </c>
      <c r="H117">
        <v>1</v>
      </c>
      <c r="I117">
        <v>133</v>
      </c>
      <c r="J117">
        <v>4</v>
      </c>
      <c r="K117" t="s">
        <v>501</v>
      </c>
      <c r="L117" s="83">
        <v>191700000</v>
      </c>
      <c r="M117" s="74" t="str">
        <f t="shared" si="37"/>
        <v>4</v>
      </c>
      <c r="N117" s="74" t="str">
        <f t="shared" si="38"/>
        <v>1</v>
      </c>
      <c r="O117" s="74">
        <f t="shared" si="39"/>
      </c>
      <c r="P117" s="74" t="str">
        <f t="shared" si="40"/>
        <v>4.1.</v>
      </c>
      <c r="Q117" s="74">
        <f t="shared" si="41"/>
        <v>3</v>
      </c>
      <c r="R117" s="74" t="str">
        <f t="shared" si="42"/>
        <v>4.1.133</v>
      </c>
      <c r="S117" s="74" t="str">
        <f t="shared" si="43"/>
        <v>114.1.133</v>
      </c>
      <c r="T117" s="119">
        <f t="shared" si="32"/>
        <v>191700000</v>
      </c>
      <c r="U117" s="111" t="str">
        <f t="shared" si="33"/>
        <v>Chao Baby</v>
      </c>
      <c r="W117">
        <v>25</v>
      </c>
      <c r="X117">
        <v>1</v>
      </c>
      <c r="Y117">
        <v>3</v>
      </c>
      <c r="Z117">
        <v>11</v>
      </c>
      <c r="AA117">
        <v>41</v>
      </c>
      <c r="AB117">
        <v>1</v>
      </c>
      <c r="AC117">
        <v>133</v>
      </c>
      <c r="AD117">
        <v>4</v>
      </c>
      <c r="AE117" t="s">
        <v>501</v>
      </c>
      <c r="AF117" s="84">
        <v>191700000</v>
      </c>
    </row>
    <row r="118" spans="1:32" ht="14.25">
      <c r="A118" s="74" t="str">
        <f t="shared" si="24"/>
        <v>11411</v>
      </c>
      <c r="B118" s="74" t="str">
        <f t="shared" si="34"/>
        <v>411</v>
      </c>
      <c r="C118">
        <v>25</v>
      </c>
      <c r="D118">
        <v>1</v>
      </c>
      <c r="E118">
        <v>3</v>
      </c>
      <c r="F118">
        <v>11</v>
      </c>
      <c r="G118">
        <v>41</v>
      </c>
      <c r="H118">
        <v>1</v>
      </c>
      <c r="I118">
        <v>134</v>
      </c>
      <c r="J118">
        <v>5</v>
      </c>
      <c r="K118" t="s">
        <v>502</v>
      </c>
      <c r="L118" s="83">
        <v>435000000</v>
      </c>
      <c r="M118" s="74" t="str">
        <f t="shared" si="37"/>
        <v>4</v>
      </c>
      <c r="N118" s="74" t="str">
        <f t="shared" si="38"/>
        <v>1</v>
      </c>
      <c r="O118" s="74">
        <f t="shared" si="39"/>
      </c>
      <c r="P118" s="74" t="str">
        <f t="shared" si="40"/>
        <v>4.1.</v>
      </c>
      <c r="Q118" s="74">
        <f t="shared" si="41"/>
        <v>3</v>
      </c>
      <c r="R118" s="74" t="str">
        <f t="shared" si="42"/>
        <v>4.1.134</v>
      </c>
      <c r="S118" s="74" t="str">
        <f t="shared" si="43"/>
        <v>114.1.134</v>
      </c>
      <c r="T118" s="119">
        <f t="shared" si="32"/>
        <v>435000000</v>
      </c>
      <c r="U118" s="111" t="str">
        <f t="shared" si="33"/>
        <v>Chao Baby</v>
      </c>
      <c r="W118">
        <v>25</v>
      </c>
      <c r="X118">
        <v>1</v>
      </c>
      <c r="Y118">
        <v>3</v>
      </c>
      <c r="Z118">
        <v>11</v>
      </c>
      <c r="AA118">
        <v>41</v>
      </c>
      <c r="AB118">
        <v>1</v>
      </c>
      <c r="AC118">
        <v>134</v>
      </c>
      <c r="AD118">
        <v>5</v>
      </c>
      <c r="AE118" t="s">
        <v>502</v>
      </c>
      <c r="AF118" s="84">
        <v>435000000</v>
      </c>
    </row>
    <row r="119" spans="1:32" ht="14.25">
      <c r="A119" s="74" t="str">
        <f>IF(F119=81,CONCATENATE(11,B119),IF(F119=82,CONCATENATE(22,B119),IF(F119=83,CONCATENATE(33,B119),IF(F119=85,CONCATENATE(55,B119),CONCATENATE(F119,B119)))))</f>
        <v>11412</v>
      </c>
      <c r="B119" s="74" t="str">
        <f>CONCATENATE(G119,H119)</f>
        <v>412</v>
      </c>
      <c r="C119">
        <v>25</v>
      </c>
      <c r="D119">
        <v>1</v>
      </c>
      <c r="E119">
        <v>3</v>
      </c>
      <c r="F119">
        <v>11</v>
      </c>
      <c r="G119">
        <v>41</v>
      </c>
      <c r="H119">
        <v>2</v>
      </c>
      <c r="I119">
        <v>134</v>
      </c>
      <c r="J119">
        <v>4</v>
      </c>
      <c r="K119" t="s">
        <v>503</v>
      </c>
      <c r="L119" s="83">
        <v>1400000000</v>
      </c>
      <c r="M119" s="74" t="str">
        <f t="shared" si="37"/>
        <v>4</v>
      </c>
      <c r="N119" s="74" t="str">
        <f t="shared" si="38"/>
        <v>1</v>
      </c>
      <c r="O119" s="74">
        <f t="shared" si="39"/>
      </c>
      <c r="P119" s="74" t="str">
        <f t="shared" si="40"/>
        <v>4.1.</v>
      </c>
      <c r="Q119" s="74">
        <f t="shared" si="41"/>
        <v>3</v>
      </c>
      <c r="R119" s="74" t="str">
        <f t="shared" si="42"/>
        <v>4.1.134</v>
      </c>
      <c r="S119" s="74" t="str">
        <f t="shared" si="43"/>
        <v>114.1.134</v>
      </c>
      <c r="T119" s="119">
        <f>L119</f>
        <v>1400000000</v>
      </c>
      <c r="U119" s="111" t="str">
        <f t="shared" si="33"/>
        <v>Chao Baby</v>
      </c>
      <c r="W119">
        <v>25</v>
      </c>
      <c r="X119">
        <v>1</v>
      </c>
      <c r="Y119">
        <v>3</v>
      </c>
      <c r="Z119">
        <v>11</v>
      </c>
      <c r="AA119">
        <v>41</v>
      </c>
      <c r="AB119">
        <v>2</v>
      </c>
      <c r="AC119">
        <v>134</v>
      </c>
      <c r="AD119">
        <v>4</v>
      </c>
      <c r="AE119" t="s">
        <v>503</v>
      </c>
      <c r="AF119" s="84">
        <v>1400000000</v>
      </c>
    </row>
    <row r="120" spans="1:32" ht="14.25">
      <c r="A120" s="74" t="str">
        <f t="shared" si="24"/>
        <v>11412</v>
      </c>
      <c r="B120" s="74" t="str">
        <f t="shared" si="34"/>
        <v>412</v>
      </c>
      <c r="C120">
        <v>25</v>
      </c>
      <c r="D120">
        <v>1</v>
      </c>
      <c r="E120">
        <v>3</v>
      </c>
      <c r="F120">
        <v>11</v>
      </c>
      <c r="G120">
        <v>41</v>
      </c>
      <c r="H120">
        <v>2</v>
      </c>
      <c r="I120">
        <v>136</v>
      </c>
      <c r="J120">
        <v>3</v>
      </c>
      <c r="K120" t="s">
        <v>504</v>
      </c>
      <c r="L120" s="83">
        <v>1724923</v>
      </c>
      <c r="M120" s="74" t="str">
        <f t="shared" si="37"/>
        <v>4</v>
      </c>
      <c r="N120" s="74" t="str">
        <f t="shared" si="38"/>
        <v>1</v>
      </c>
      <c r="O120" s="74">
        <f t="shared" si="39"/>
      </c>
      <c r="P120" s="74" t="str">
        <f t="shared" si="40"/>
        <v>4.1.</v>
      </c>
      <c r="Q120" s="74">
        <f t="shared" si="41"/>
        <v>3</v>
      </c>
      <c r="R120" s="74" t="str">
        <f t="shared" si="42"/>
        <v>4.1.136</v>
      </c>
      <c r="S120" s="74" t="str">
        <f t="shared" si="43"/>
        <v>114.1.136</v>
      </c>
      <c r="T120" s="119">
        <f t="shared" si="32"/>
        <v>1724923</v>
      </c>
      <c r="U120" s="111" t="str">
        <f t="shared" si="33"/>
        <v>Chao Baby</v>
      </c>
      <c r="W120">
        <v>25</v>
      </c>
      <c r="X120">
        <v>1</v>
      </c>
      <c r="Y120">
        <v>3</v>
      </c>
      <c r="Z120">
        <v>11</v>
      </c>
      <c r="AA120">
        <v>41</v>
      </c>
      <c r="AB120">
        <v>2</v>
      </c>
      <c r="AC120">
        <v>136</v>
      </c>
      <c r="AD120">
        <v>3</v>
      </c>
      <c r="AE120" t="s">
        <v>504</v>
      </c>
      <c r="AF120" s="84">
        <v>1724923</v>
      </c>
    </row>
    <row r="121" spans="1:32" ht="14.25">
      <c r="A121" s="74" t="str">
        <f t="shared" si="24"/>
        <v>11412</v>
      </c>
      <c r="B121" s="74" t="str">
        <f t="shared" si="34"/>
        <v>412</v>
      </c>
      <c r="C121">
        <v>25</v>
      </c>
      <c r="D121">
        <v>1</v>
      </c>
      <c r="E121">
        <v>3</v>
      </c>
      <c r="F121">
        <v>11</v>
      </c>
      <c r="G121">
        <v>41</v>
      </c>
      <c r="H121">
        <v>2</v>
      </c>
      <c r="I121">
        <v>136</v>
      </c>
      <c r="J121">
        <v>4</v>
      </c>
      <c r="K121" t="s">
        <v>504</v>
      </c>
      <c r="L121" s="83">
        <v>1500000000</v>
      </c>
      <c r="M121" s="74" t="str">
        <f t="shared" si="37"/>
        <v>4</v>
      </c>
      <c r="N121" s="74" t="str">
        <f t="shared" si="38"/>
        <v>1</v>
      </c>
      <c r="O121" s="74">
        <f t="shared" si="39"/>
      </c>
      <c r="P121" s="74" t="str">
        <f t="shared" si="40"/>
        <v>4.1.</v>
      </c>
      <c r="Q121" s="74">
        <f t="shared" si="41"/>
        <v>3</v>
      </c>
      <c r="R121" s="74" t="str">
        <f t="shared" si="42"/>
        <v>4.1.136</v>
      </c>
      <c r="S121" s="74" t="str">
        <f t="shared" si="43"/>
        <v>114.1.136</v>
      </c>
      <c r="T121" s="119">
        <f t="shared" si="32"/>
        <v>1500000000</v>
      </c>
      <c r="U121" s="111" t="str">
        <f t="shared" si="33"/>
        <v>Chao Baby</v>
      </c>
      <c r="W121">
        <v>25</v>
      </c>
      <c r="X121">
        <v>1</v>
      </c>
      <c r="Y121">
        <v>3</v>
      </c>
      <c r="Z121">
        <v>11</v>
      </c>
      <c r="AA121">
        <v>41</v>
      </c>
      <c r="AB121">
        <v>2</v>
      </c>
      <c r="AC121">
        <v>136</v>
      </c>
      <c r="AD121">
        <v>4</v>
      </c>
      <c r="AE121" t="s">
        <v>504</v>
      </c>
      <c r="AF121" s="84">
        <v>1500000000</v>
      </c>
    </row>
    <row r="122" spans="1:32" ht="14.25">
      <c r="A122" s="74" t="str">
        <f t="shared" si="24"/>
        <v>11415</v>
      </c>
      <c r="B122" s="74" t="str">
        <f t="shared" si="34"/>
        <v>415</v>
      </c>
      <c r="C122">
        <v>25</v>
      </c>
      <c r="D122">
        <v>1</v>
      </c>
      <c r="E122">
        <v>3</v>
      </c>
      <c r="F122">
        <v>11</v>
      </c>
      <c r="G122">
        <v>41</v>
      </c>
      <c r="H122">
        <v>5</v>
      </c>
      <c r="I122">
        <v>135</v>
      </c>
      <c r="J122">
        <v>5</v>
      </c>
      <c r="K122" t="s">
        <v>505</v>
      </c>
      <c r="L122" s="83">
        <v>53250000</v>
      </c>
      <c r="M122" s="74" t="str">
        <f t="shared" si="37"/>
        <v>4</v>
      </c>
      <c r="N122" s="74" t="str">
        <f t="shared" si="38"/>
        <v>1</v>
      </c>
      <c r="O122" s="74">
        <f t="shared" si="39"/>
      </c>
      <c r="P122" s="74" t="str">
        <f t="shared" si="40"/>
        <v>4.1.</v>
      </c>
      <c r="Q122" s="74">
        <f t="shared" si="41"/>
        <v>3</v>
      </c>
      <c r="R122" s="74" t="str">
        <f t="shared" si="42"/>
        <v>4.1.135</v>
      </c>
      <c r="S122" s="74" t="str">
        <f t="shared" si="43"/>
        <v>114.1.135</v>
      </c>
      <c r="T122" s="119">
        <f t="shared" si="32"/>
        <v>53250000</v>
      </c>
      <c r="U122" s="111" t="str">
        <f t="shared" si="33"/>
        <v>Chao Baby</v>
      </c>
      <c r="W122">
        <v>25</v>
      </c>
      <c r="X122">
        <v>1</v>
      </c>
      <c r="Y122">
        <v>3</v>
      </c>
      <c r="Z122">
        <v>11</v>
      </c>
      <c r="AA122">
        <v>41</v>
      </c>
      <c r="AB122">
        <v>5</v>
      </c>
      <c r="AC122">
        <v>135</v>
      </c>
      <c r="AD122">
        <v>5</v>
      </c>
      <c r="AE122" t="s">
        <v>505</v>
      </c>
      <c r="AF122" s="84">
        <v>53250000</v>
      </c>
    </row>
    <row r="123" spans="1:32" ht="14.25">
      <c r="A123" s="74" t="str">
        <f t="shared" si="24"/>
        <v>11561</v>
      </c>
      <c r="B123" s="74" t="str">
        <f t="shared" si="34"/>
        <v>561</v>
      </c>
      <c r="C123">
        <v>25</v>
      </c>
      <c r="D123">
        <v>1</v>
      </c>
      <c r="E123">
        <v>3</v>
      </c>
      <c r="F123">
        <v>11</v>
      </c>
      <c r="G123">
        <v>56</v>
      </c>
      <c r="H123">
        <v>1</v>
      </c>
      <c r="I123">
        <v>137</v>
      </c>
      <c r="J123">
        <v>4</v>
      </c>
      <c r="K123" t="s">
        <v>741</v>
      </c>
      <c r="L123" s="83">
        <v>182946487</v>
      </c>
      <c r="M123" s="74" t="str">
        <f t="shared" si="25"/>
        <v>5</v>
      </c>
      <c r="N123" s="74" t="str">
        <f t="shared" si="26"/>
        <v>6</v>
      </c>
      <c r="O123" s="74">
        <f t="shared" si="27"/>
      </c>
      <c r="P123" s="74" t="str">
        <f t="shared" si="28"/>
        <v>5.6.</v>
      </c>
      <c r="Q123" s="74">
        <f t="shared" si="29"/>
        <v>3</v>
      </c>
      <c r="R123" s="74" t="str">
        <f t="shared" si="30"/>
        <v>5.6.137</v>
      </c>
      <c r="S123" s="74" t="str">
        <f t="shared" si="31"/>
        <v>115.6.137</v>
      </c>
      <c r="T123" s="113">
        <f t="shared" si="32"/>
        <v>182946487</v>
      </c>
      <c r="U123" s="111" t="str">
        <f t="shared" si="33"/>
        <v>Chao Baby</v>
      </c>
      <c r="W123">
        <v>25</v>
      </c>
      <c r="X123">
        <v>1</v>
      </c>
      <c r="Y123">
        <v>3</v>
      </c>
      <c r="Z123">
        <v>11</v>
      </c>
      <c r="AA123">
        <v>56</v>
      </c>
      <c r="AB123">
        <v>1</v>
      </c>
      <c r="AC123">
        <v>137</v>
      </c>
      <c r="AD123">
        <v>4</v>
      </c>
      <c r="AE123" t="s">
        <v>741</v>
      </c>
      <c r="AF123" s="84">
        <v>182946487</v>
      </c>
    </row>
    <row r="124" spans="1:32" ht="14.25">
      <c r="A124" s="74" t="str">
        <f t="shared" si="24"/>
        <v>11113</v>
      </c>
      <c r="B124" s="74" t="str">
        <f t="shared" si="34"/>
        <v>113</v>
      </c>
      <c r="C124">
        <v>25</v>
      </c>
      <c r="D124">
        <v>1</v>
      </c>
      <c r="E124">
        <v>3</v>
      </c>
      <c r="F124">
        <v>11</v>
      </c>
      <c r="G124">
        <v>11</v>
      </c>
      <c r="H124">
        <v>3</v>
      </c>
      <c r="I124">
        <v>13</v>
      </c>
      <c r="J124">
        <v>2</v>
      </c>
      <c r="K124" t="s">
        <v>753</v>
      </c>
      <c r="L124" s="83">
        <v>200000000</v>
      </c>
      <c r="M124" s="74" t="str">
        <f t="shared" si="25"/>
        <v>1</v>
      </c>
      <c r="N124" s="74" t="str">
        <f t="shared" si="26"/>
        <v>1</v>
      </c>
      <c r="O124" s="74">
        <f t="shared" si="27"/>
      </c>
      <c r="P124" s="74" t="str">
        <f t="shared" si="28"/>
        <v>1.1.</v>
      </c>
      <c r="Q124" s="74">
        <f t="shared" si="29"/>
        <v>2</v>
      </c>
      <c r="R124" s="74" t="str">
        <f t="shared" si="30"/>
        <v>1.1.013</v>
      </c>
      <c r="S124" s="74" t="str">
        <f t="shared" si="31"/>
        <v>111.1.013</v>
      </c>
      <c r="T124" s="113">
        <f t="shared" si="32"/>
        <v>200000000</v>
      </c>
      <c r="U124" s="111" t="str">
        <f t="shared" si="33"/>
        <v>Chao Baby</v>
      </c>
      <c r="W124">
        <v>25</v>
      </c>
      <c r="X124">
        <v>1</v>
      </c>
      <c r="Y124">
        <v>3</v>
      </c>
      <c r="Z124">
        <v>11</v>
      </c>
      <c r="AA124">
        <v>11</v>
      </c>
      <c r="AB124">
        <v>3</v>
      </c>
      <c r="AC124">
        <v>13</v>
      </c>
      <c r="AD124">
        <v>2</v>
      </c>
      <c r="AE124" t="s">
        <v>753</v>
      </c>
      <c r="AF124" s="84">
        <v>200000000</v>
      </c>
    </row>
    <row r="125" spans="1:32" ht="14.25">
      <c r="A125" s="74" t="str">
        <f t="shared" si="24"/>
        <v>22415</v>
      </c>
      <c r="B125" s="74" t="str">
        <f t="shared" si="34"/>
        <v>415</v>
      </c>
      <c r="C125">
        <v>25</v>
      </c>
      <c r="D125">
        <v>1</v>
      </c>
      <c r="E125">
        <v>3</v>
      </c>
      <c r="F125">
        <v>22</v>
      </c>
      <c r="G125">
        <v>41</v>
      </c>
      <c r="H125">
        <v>5</v>
      </c>
      <c r="I125">
        <v>135</v>
      </c>
      <c r="J125">
        <v>5</v>
      </c>
      <c r="K125" t="s">
        <v>506</v>
      </c>
      <c r="L125" s="83">
        <v>150000000</v>
      </c>
      <c r="M125" s="74" t="str">
        <f t="shared" si="25"/>
        <v>4</v>
      </c>
      <c r="N125" s="74" t="str">
        <f t="shared" si="26"/>
        <v>1</v>
      </c>
      <c r="O125" s="74">
        <f t="shared" si="27"/>
      </c>
      <c r="P125" s="74" t="str">
        <f t="shared" si="28"/>
        <v>4.1.</v>
      </c>
      <c r="Q125" s="74">
        <f t="shared" si="29"/>
        <v>3</v>
      </c>
      <c r="R125" s="74" t="str">
        <f t="shared" si="30"/>
        <v>4.1.135</v>
      </c>
      <c r="S125" s="74" t="str">
        <f t="shared" si="31"/>
        <v>224.1.135</v>
      </c>
      <c r="T125" s="113">
        <f t="shared" si="32"/>
        <v>150000000</v>
      </c>
      <c r="U125" s="111" t="str">
        <f t="shared" si="33"/>
        <v>Chao Baby</v>
      </c>
      <c r="W125">
        <v>25</v>
      </c>
      <c r="X125">
        <v>1</v>
      </c>
      <c r="Y125">
        <v>3</v>
      </c>
      <c r="Z125">
        <v>22</v>
      </c>
      <c r="AA125">
        <v>41</v>
      </c>
      <c r="AB125">
        <v>5</v>
      </c>
      <c r="AC125">
        <v>135</v>
      </c>
      <c r="AD125">
        <v>5</v>
      </c>
      <c r="AE125" t="s">
        <v>506</v>
      </c>
      <c r="AF125" s="84">
        <v>150000000</v>
      </c>
    </row>
    <row r="126" spans="1:32" ht="14.25">
      <c r="A126" s="74" t="str">
        <f t="shared" si="24"/>
        <v>22415</v>
      </c>
      <c r="B126" s="74" t="str">
        <f t="shared" si="34"/>
        <v>415</v>
      </c>
      <c r="C126">
        <v>25</v>
      </c>
      <c r="D126">
        <v>1</v>
      </c>
      <c r="E126">
        <v>3</v>
      </c>
      <c r="F126">
        <v>22</v>
      </c>
      <c r="G126">
        <v>41</v>
      </c>
      <c r="H126">
        <v>5</v>
      </c>
      <c r="I126">
        <v>135</v>
      </c>
      <c r="J126">
        <v>15</v>
      </c>
      <c r="K126" t="s">
        <v>507</v>
      </c>
      <c r="L126" s="83">
        <v>150000000</v>
      </c>
      <c r="M126" s="74" t="str">
        <f t="shared" si="25"/>
        <v>4</v>
      </c>
      <c r="N126" s="74" t="str">
        <f t="shared" si="26"/>
        <v>1</v>
      </c>
      <c r="O126" s="74">
        <f t="shared" si="27"/>
      </c>
      <c r="P126" s="74" t="str">
        <f t="shared" si="28"/>
        <v>4.1.</v>
      </c>
      <c r="Q126" s="74">
        <f t="shared" si="29"/>
        <v>3</v>
      </c>
      <c r="R126" s="74" t="str">
        <f t="shared" si="30"/>
        <v>4.1.135</v>
      </c>
      <c r="S126" s="74" t="str">
        <f t="shared" si="31"/>
        <v>224.1.135</v>
      </c>
      <c r="T126" s="113">
        <f t="shared" si="32"/>
        <v>150000000</v>
      </c>
      <c r="U126" s="111" t="str">
        <f t="shared" si="33"/>
        <v>Chao Baby</v>
      </c>
      <c r="W126">
        <v>25</v>
      </c>
      <c r="X126">
        <v>1</v>
      </c>
      <c r="Y126">
        <v>3</v>
      </c>
      <c r="Z126">
        <v>22</v>
      </c>
      <c r="AA126">
        <v>41</v>
      </c>
      <c r="AB126">
        <v>5</v>
      </c>
      <c r="AC126">
        <v>135</v>
      </c>
      <c r="AD126">
        <v>15</v>
      </c>
      <c r="AE126" t="s">
        <v>507</v>
      </c>
      <c r="AF126" s="84">
        <v>150000000</v>
      </c>
    </row>
    <row r="127" spans="1:32" ht="14.25">
      <c r="A127" s="74" t="str">
        <f t="shared" si="24"/>
        <v>33531</v>
      </c>
      <c r="B127" s="74" t="str">
        <f t="shared" si="34"/>
        <v>531</v>
      </c>
      <c r="C127">
        <v>25</v>
      </c>
      <c r="D127">
        <v>1</v>
      </c>
      <c r="E127">
        <v>3</v>
      </c>
      <c r="F127">
        <v>33</v>
      </c>
      <c r="G127">
        <v>53</v>
      </c>
      <c r="H127">
        <v>1</v>
      </c>
      <c r="I127">
        <v>111</v>
      </c>
      <c r="J127">
        <v>5</v>
      </c>
      <c r="K127" t="s">
        <v>460</v>
      </c>
      <c r="L127" s="83">
        <v>595975688</v>
      </c>
      <c r="M127" s="74" t="str">
        <f t="shared" si="25"/>
        <v>5</v>
      </c>
      <c r="N127" s="74" t="str">
        <f t="shared" si="26"/>
        <v>3</v>
      </c>
      <c r="O127" s="74">
        <f t="shared" si="27"/>
      </c>
      <c r="P127" s="74" t="str">
        <f t="shared" si="28"/>
        <v>5.3.</v>
      </c>
      <c r="Q127" s="74">
        <f t="shared" si="29"/>
        <v>3</v>
      </c>
      <c r="R127" s="74" t="str">
        <f t="shared" si="30"/>
        <v>5.3.111</v>
      </c>
      <c r="S127" s="74" t="str">
        <f t="shared" si="31"/>
        <v>335.3.111</v>
      </c>
      <c r="T127" s="113">
        <f t="shared" si="32"/>
        <v>595975688</v>
      </c>
      <c r="U127" s="111" t="str">
        <f t="shared" si="33"/>
        <v>Chao Baby</v>
      </c>
      <c r="W127">
        <v>25</v>
      </c>
      <c r="X127">
        <v>1</v>
      </c>
      <c r="Y127">
        <v>3</v>
      </c>
      <c r="Z127">
        <v>33</v>
      </c>
      <c r="AA127">
        <v>53</v>
      </c>
      <c r="AB127">
        <v>1</v>
      </c>
      <c r="AC127">
        <v>111</v>
      </c>
      <c r="AD127">
        <v>5</v>
      </c>
      <c r="AE127" t="s">
        <v>460</v>
      </c>
      <c r="AF127" s="84">
        <v>595975688</v>
      </c>
    </row>
    <row r="128" spans="1:32" ht="14.25">
      <c r="A128" s="74" t="str">
        <f t="shared" si="24"/>
        <v>33532</v>
      </c>
      <c r="B128" s="74" t="str">
        <f t="shared" si="34"/>
        <v>532</v>
      </c>
      <c r="C128">
        <v>25</v>
      </c>
      <c r="D128">
        <v>1</v>
      </c>
      <c r="E128">
        <v>3</v>
      </c>
      <c r="F128">
        <v>33</v>
      </c>
      <c r="G128">
        <v>53</v>
      </c>
      <c r="H128">
        <v>2</v>
      </c>
      <c r="I128">
        <v>111</v>
      </c>
      <c r="J128">
        <v>15</v>
      </c>
      <c r="K128" t="s">
        <v>754</v>
      </c>
      <c r="L128" s="83">
        <v>743709867</v>
      </c>
      <c r="M128" s="74" t="str">
        <f t="shared" si="25"/>
        <v>5</v>
      </c>
      <c r="N128" s="74" t="str">
        <f t="shared" si="26"/>
        <v>3</v>
      </c>
      <c r="O128" s="74">
        <f t="shared" si="27"/>
      </c>
      <c r="P128" s="74" t="str">
        <f t="shared" si="28"/>
        <v>5.3.</v>
      </c>
      <c r="Q128" s="74">
        <f t="shared" si="29"/>
        <v>3</v>
      </c>
      <c r="R128" s="74" t="str">
        <f t="shared" si="30"/>
        <v>5.3.111</v>
      </c>
      <c r="S128" s="74" t="str">
        <f t="shared" si="31"/>
        <v>335.3.111</v>
      </c>
      <c r="T128" s="113">
        <f t="shared" si="32"/>
        <v>743709867</v>
      </c>
      <c r="U128" s="111" t="str">
        <f t="shared" si="33"/>
        <v>Chao Baby</v>
      </c>
      <c r="W128">
        <v>25</v>
      </c>
      <c r="X128">
        <v>1</v>
      </c>
      <c r="Y128">
        <v>3</v>
      </c>
      <c r="Z128">
        <v>33</v>
      </c>
      <c r="AA128">
        <v>53</v>
      </c>
      <c r="AB128">
        <v>2</v>
      </c>
      <c r="AC128">
        <v>111</v>
      </c>
      <c r="AD128">
        <v>15</v>
      </c>
      <c r="AE128" t="s">
        <v>754</v>
      </c>
      <c r="AF128" s="84">
        <v>743709867</v>
      </c>
    </row>
    <row r="129" spans="1:32" ht="14.25">
      <c r="A129" s="74" t="str">
        <f t="shared" si="24"/>
        <v>33532</v>
      </c>
      <c r="B129" s="74" t="str">
        <f t="shared" si="34"/>
        <v>532</v>
      </c>
      <c r="C129">
        <v>25</v>
      </c>
      <c r="D129">
        <v>1</v>
      </c>
      <c r="E129">
        <v>3</v>
      </c>
      <c r="F129">
        <v>33</v>
      </c>
      <c r="G129">
        <v>53</v>
      </c>
      <c r="H129">
        <v>2</v>
      </c>
      <c r="I129">
        <v>111</v>
      </c>
      <c r="J129">
        <v>25</v>
      </c>
      <c r="K129" t="s">
        <v>461</v>
      </c>
      <c r="L129" s="83">
        <v>710174040</v>
      </c>
      <c r="M129" s="74" t="str">
        <f t="shared" si="25"/>
        <v>5</v>
      </c>
      <c r="N129" s="74" t="str">
        <f t="shared" si="26"/>
        <v>3</v>
      </c>
      <c r="O129" s="74">
        <f t="shared" si="27"/>
      </c>
      <c r="P129" s="74" t="str">
        <f t="shared" si="28"/>
        <v>5.3.</v>
      </c>
      <c r="Q129" s="74">
        <f t="shared" si="29"/>
        <v>3</v>
      </c>
      <c r="R129" s="74" t="str">
        <f t="shared" si="30"/>
        <v>5.3.111</v>
      </c>
      <c r="S129" s="74" t="str">
        <f t="shared" si="31"/>
        <v>335.3.111</v>
      </c>
      <c r="T129" s="113">
        <f t="shared" si="32"/>
        <v>710174040</v>
      </c>
      <c r="U129" s="111" t="str">
        <f t="shared" si="33"/>
        <v>Chao Baby</v>
      </c>
      <c r="W129">
        <v>25</v>
      </c>
      <c r="X129">
        <v>1</v>
      </c>
      <c r="Y129">
        <v>3</v>
      </c>
      <c r="Z129">
        <v>33</v>
      </c>
      <c r="AA129">
        <v>53</v>
      </c>
      <c r="AB129">
        <v>2</v>
      </c>
      <c r="AC129">
        <v>111</v>
      </c>
      <c r="AD129">
        <v>25</v>
      </c>
      <c r="AE129" t="s">
        <v>461</v>
      </c>
      <c r="AF129" s="84">
        <v>710174040</v>
      </c>
    </row>
    <row r="130" spans="1:32" ht="14.25">
      <c r="A130" s="74" t="str">
        <f t="shared" si="24"/>
        <v>11213</v>
      </c>
      <c r="B130" s="74" t="str">
        <f t="shared" si="34"/>
        <v>213</v>
      </c>
      <c r="C130">
        <v>26</v>
      </c>
      <c r="D130">
        <v>1</v>
      </c>
      <c r="E130">
        <v>3</v>
      </c>
      <c r="F130">
        <v>11</v>
      </c>
      <c r="G130">
        <v>21</v>
      </c>
      <c r="H130">
        <v>3</v>
      </c>
      <c r="I130">
        <v>85</v>
      </c>
      <c r="J130">
        <v>2</v>
      </c>
      <c r="K130" t="s">
        <v>508</v>
      </c>
      <c r="L130" s="83">
        <v>57750000</v>
      </c>
      <c r="M130" s="74" t="str">
        <f t="shared" si="25"/>
        <v>2</v>
      </c>
      <c r="N130" s="74" t="str">
        <f t="shared" si="26"/>
        <v>1</v>
      </c>
      <c r="O130" s="74">
        <f t="shared" si="27"/>
      </c>
      <c r="P130" s="74" t="str">
        <f t="shared" si="28"/>
        <v>2.1.</v>
      </c>
      <c r="Q130" s="74">
        <f t="shared" si="29"/>
        <v>2</v>
      </c>
      <c r="R130" s="74" t="str">
        <f t="shared" si="30"/>
        <v>2.1.085</v>
      </c>
      <c r="S130" s="74" t="str">
        <f t="shared" si="31"/>
        <v>112.1.085</v>
      </c>
      <c r="T130" s="113">
        <f t="shared" si="32"/>
        <v>57750000</v>
      </c>
      <c r="U130" s="111" t="str">
        <f t="shared" si="33"/>
        <v>Chao Baby</v>
      </c>
      <c r="W130">
        <v>26</v>
      </c>
      <c r="X130">
        <v>1</v>
      </c>
      <c r="Y130">
        <v>3</v>
      </c>
      <c r="Z130">
        <v>11</v>
      </c>
      <c r="AA130">
        <v>21</v>
      </c>
      <c r="AB130">
        <v>3</v>
      </c>
      <c r="AC130">
        <v>85</v>
      </c>
      <c r="AD130">
        <v>2</v>
      </c>
      <c r="AE130" t="s">
        <v>508</v>
      </c>
      <c r="AF130" s="84">
        <v>57750000</v>
      </c>
    </row>
    <row r="131" spans="1:32" ht="14.25">
      <c r="A131" s="74" t="str">
        <f t="shared" si="24"/>
        <v>11213</v>
      </c>
      <c r="B131" s="74" t="str">
        <f t="shared" si="34"/>
        <v>213</v>
      </c>
      <c r="C131">
        <v>26</v>
      </c>
      <c r="D131">
        <v>1</v>
      </c>
      <c r="E131">
        <v>3</v>
      </c>
      <c r="F131">
        <v>11</v>
      </c>
      <c r="G131">
        <v>21</v>
      </c>
      <c r="H131">
        <v>3</v>
      </c>
      <c r="I131">
        <v>85</v>
      </c>
      <c r="J131">
        <v>3</v>
      </c>
      <c r="K131" t="s">
        <v>508</v>
      </c>
      <c r="L131" s="83">
        <v>115500000</v>
      </c>
      <c r="M131" s="74" t="str">
        <f t="shared" si="25"/>
        <v>2</v>
      </c>
      <c r="N131" s="74" t="str">
        <f t="shared" si="26"/>
        <v>1</v>
      </c>
      <c r="O131" s="74">
        <f t="shared" si="27"/>
      </c>
      <c r="P131" s="74" t="str">
        <f t="shared" si="28"/>
        <v>2.1.</v>
      </c>
      <c r="Q131" s="74">
        <f t="shared" si="29"/>
        <v>2</v>
      </c>
      <c r="R131" s="74" t="str">
        <f t="shared" si="30"/>
        <v>2.1.085</v>
      </c>
      <c r="S131" s="74" t="str">
        <f t="shared" si="31"/>
        <v>112.1.085</v>
      </c>
      <c r="T131" s="113">
        <f t="shared" si="32"/>
        <v>115500000</v>
      </c>
      <c r="U131" s="111" t="str">
        <f t="shared" si="33"/>
        <v>Chao Baby</v>
      </c>
      <c r="W131">
        <v>26</v>
      </c>
      <c r="X131">
        <v>1</v>
      </c>
      <c r="Y131">
        <v>3</v>
      </c>
      <c r="Z131">
        <v>11</v>
      </c>
      <c r="AA131">
        <v>21</v>
      </c>
      <c r="AB131">
        <v>3</v>
      </c>
      <c r="AC131">
        <v>85</v>
      </c>
      <c r="AD131">
        <v>3</v>
      </c>
      <c r="AE131" t="s">
        <v>508</v>
      </c>
      <c r="AF131" s="84">
        <v>115500000</v>
      </c>
    </row>
    <row r="132" spans="1:32" ht="14.25">
      <c r="A132" s="74" t="str">
        <f t="shared" si="24"/>
        <v>11222</v>
      </c>
      <c r="B132" s="74" t="str">
        <f t="shared" si="34"/>
        <v>222</v>
      </c>
      <c r="C132">
        <v>26</v>
      </c>
      <c r="D132">
        <v>1</v>
      </c>
      <c r="E132">
        <v>3</v>
      </c>
      <c r="F132">
        <v>11</v>
      </c>
      <c r="G132">
        <v>22</v>
      </c>
      <c r="H132">
        <v>2</v>
      </c>
      <c r="I132">
        <v>112</v>
      </c>
      <c r="J132">
        <v>1</v>
      </c>
      <c r="K132" t="s">
        <v>510</v>
      </c>
      <c r="L132" s="83">
        <v>210000000</v>
      </c>
      <c r="M132" s="74" t="str">
        <f t="shared" si="25"/>
        <v>2</v>
      </c>
      <c r="N132" s="74" t="str">
        <f t="shared" si="26"/>
        <v>2</v>
      </c>
      <c r="O132" s="74">
        <f t="shared" si="27"/>
      </c>
      <c r="P132" s="74" t="str">
        <f t="shared" si="28"/>
        <v>2.2.</v>
      </c>
      <c r="Q132" s="74">
        <f t="shared" si="29"/>
        <v>3</v>
      </c>
      <c r="R132" s="74" t="str">
        <f t="shared" si="30"/>
        <v>2.2.112</v>
      </c>
      <c r="S132" s="74" t="str">
        <f t="shared" si="31"/>
        <v>112.2.112</v>
      </c>
      <c r="T132" s="113">
        <f t="shared" si="32"/>
        <v>210000000</v>
      </c>
      <c r="U132" s="111" t="str">
        <f t="shared" si="33"/>
        <v>Chao Baby</v>
      </c>
      <c r="W132">
        <v>26</v>
      </c>
      <c r="X132">
        <v>1</v>
      </c>
      <c r="Y132">
        <v>3</v>
      </c>
      <c r="Z132">
        <v>11</v>
      </c>
      <c r="AA132">
        <v>22</v>
      </c>
      <c r="AB132">
        <v>2</v>
      </c>
      <c r="AC132">
        <v>112</v>
      </c>
      <c r="AD132">
        <v>1</v>
      </c>
      <c r="AE132" t="s">
        <v>510</v>
      </c>
      <c r="AF132" s="84">
        <v>210000000</v>
      </c>
    </row>
    <row r="133" spans="1:32" ht="14.25">
      <c r="A133" s="74" t="str">
        <f t="shared" si="24"/>
        <v>11222</v>
      </c>
      <c r="B133" s="74" t="str">
        <f t="shared" si="34"/>
        <v>222</v>
      </c>
      <c r="C133">
        <v>26</v>
      </c>
      <c r="D133">
        <v>1</v>
      </c>
      <c r="E133">
        <v>3</v>
      </c>
      <c r="F133">
        <v>11</v>
      </c>
      <c r="G133">
        <v>22</v>
      </c>
      <c r="H133">
        <v>2</v>
      </c>
      <c r="I133">
        <v>112</v>
      </c>
      <c r="J133">
        <v>2</v>
      </c>
      <c r="K133" t="s">
        <v>510</v>
      </c>
      <c r="L133" s="83">
        <v>456750000</v>
      </c>
      <c r="M133" s="74" t="str">
        <f t="shared" si="25"/>
        <v>2</v>
      </c>
      <c r="N133" s="74" t="str">
        <f t="shared" si="26"/>
        <v>2</v>
      </c>
      <c r="O133" s="74">
        <f t="shared" si="27"/>
      </c>
      <c r="P133" s="74" t="str">
        <f t="shared" si="28"/>
        <v>2.2.</v>
      </c>
      <c r="Q133" s="74">
        <f t="shared" si="29"/>
        <v>3</v>
      </c>
      <c r="R133" s="74" t="str">
        <f t="shared" si="30"/>
        <v>2.2.112</v>
      </c>
      <c r="S133" s="74" t="str">
        <f t="shared" si="31"/>
        <v>112.2.112</v>
      </c>
      <c r="T133" s="113">
        <f t="shared" si="32"/>
        <v>456750000</v>
      </c>
      <c r="U133" s="111" t="str">
        <f aca="true" t="shared" si="45" ref="U133:U196">IF(C133=W133,IF(D133=X133,IF(E133=Y133,IF(F133=Z133,IF(G133=AA133,IF(H133=AB133,IF(I133=AC133,IF(J133=AD133,"Chao Baby","Revisar"))))))))</f>
        <v>Chao Baby</v>
      </c>
      <c r="W133">
        <v>26</v>
      </c>
      <c r="X133">
        <v>1</v>
      </c>
      <c r="Y133">
        <v>3</v>
      </c>
      <c r="Z133">
        <v>11</v>
      </c>
      <c r="AA133">
        <v>22</v>
      </c>
      <c r="AB133">
        <v>2</v>
      </c>
      <c r="AC133">
        <v>112</v>
      </c>
      <c r="AD133">
        <v>2</v>
      </c>
      <c r="AE133" t="s">
        <v>510</v>
      </c>
      <c r="AF133" s="84">
        <v>456750000</v>
      </c>
    </row>
    <row r="134" spans="1:32" ht="14.25">
      <c r="A134" s="74" t="str">
        <f t="shared" si="24"/>
        <v>11222</v>
      </c>
      <c r="B134" s="74" t="str">
        <f t="shared" si="34"/>
        <v>222</v>
      </c>
      <c r="C134">
        <v>26</v>
      </c>
      <c r="D134">
        <v>1</v>
      </c>
      <c r="E134">
        <v>3</v>
      </c>
      <c r="F134">
        <v>11</v>
      </c>
      <c r="G134">
        <v>22</v>
      </c>
      <c r="H134">
        <v>2</v>
      </c>
      <c r="I134">
        <v>112</v>
      </c>
      <c r="J134">
        <v>4</v>
      </c>
      <c r="K134" t="s">
        <v>510</v>
      </c>
      <c r="L134" s="83">
        <v>52500000</v>
      </c>
      <c r="M134" s="74" t="str">
        <f t="shared" si="25"/>
        <v>2</v>
      </c>
      <c r="N134" s="74" t="str">
        <f t="shared" si="26"/>
        <v>2</v>
      </c>
      <c r="O134" s="74">
        <f t="shared" si="27"/>
      </c>
      <c r="P134" s="74" t="str">
        <f t="shared" si="28"/>
        <v>2.2.</v>
      </c>
      <c r="Q134" s="74">
        <f t="shared" si="29"/>
        <v>3</v>
      </c>
      <c r="R134" s="74" t="str">
        <f t="shared" si="30"/>
        <v>2.2.112</v>
      </c>
      <c r="S134" s="74" t="str">
        <f t="shared" si="31"/>
        <v>112.2.112</v>
      </c>
      <c r="T134" s="113">
        <f t="shared" si="32"/>
        <v>52500000</v>
      </c>
      <c r="U134" s="111" t="str">
        <f t="shared" si="45"/>
        <v>Chao Baby</v>
      </c>
      <c r="W134">
        <v>26</v>
      </c>
      <c r="X134">
        <v>1</v>
      </c>
      <c r="Y134">
        <v>3</v>
      </c>
      <c r="Z134">
        <v>11</v>
      </c>
      <c r="AA134">
        <v>22</v>
      </c>
      <c r="AB134">
        <v>2</v>
      </c>
      <c r="AC134">
        <v>112</v>
      </c>
      <c r="AD134">
        <v>4</v>
      </c>
      <c r="AE134" t="s">
        <v>510</v>
      </c>
      <c r="AF134" s="84">
        <v>52500000</v>
      </c>
    </row>
    <row r="135" spans="1:32" ht="14.25">
      <c r="A135" s="74" t="str">
        <f t="shared" si="24"/>
        <v>11244</v>
      </c>
      <c r="B135" s="74" t="str">
        <f t="shared" si="34"/>
        <v>244</v>
      </c>
      <c r="C135">
        <v>26</v>
      </c>
      <c r="D135">
        <v>1</v>
      </c>
      <c r="E135">
        <v>3</v>
      </c>
      <c r="F135">
        <v>11</v>
      </c>
      <c r="G135">
        <v>24</v>
      </c>
      <c r="H135">
        <v>4</v>
      </c>
      <c r="I135">
        <v>101</v>
      </c>
      <c r="J135">
        <v>1</v>
      </c>
      <c r="K135" t="s">
        <v>511</v>
      </c>
      <c r="L135" s="83">
        <v>50000000</v>
      </c>
      <c r="M135" s="74" t="str">
        <f t="shared" si="25"/>
        <v>2</v>
      </c>
      <c r="N135" s="74" t="str">
        <f t="shared" si="26"/>
        <v>4</v>
      </c>
      <c r="O135" s="74">
        <f t="shared" si="27"/>
      </c>
      <c r="P135" s="74" t="str">
        <f t="shared" si="28"/>
        <v>2.4.</v>
      </c>
      <c r="Q135" s="74">
        <f t="shared" si="29"/>
        <v>3</v>
      </c>
      <c r="R135" s="74" t="str">
        <f t="shared" si="30"/>
        <v>2.4.101</v>
      </c>
      <c r="S135" s="74" t="str">
        <f t="shared" si="31"/>
        <v>112.4.101</v>
      </c>
      <c r="T135" s="113">
        <f t="shared" si="32"/>
        <v>50000000</v>
      </c>
      <c r="U135" s="111" t="str">
        <f t="shared" si="45"/>
        <v>Chao Baby</v>
      </c>
      <c r="W135">
        <v>26</v>
      </c>
      <c r="X135">
        <v>1</v>
      </c>
      <c r="Y135">
        <v>3</v>
      </c>
      <c r="Z135">
        <v>11</v>
      </c>
      <c r="AA135">
        <v>24</v>
      </c>
      <c r="AB135">
        <v>4</v>
      </c>
      <c r="AC135">
        <v>101</v>
      </c>
      <c r="AD135">
        <v>1</v>
      </c>
      <c r="AE135" t="s">
        <v>511</v>
      </c>
      <c r="AF135" s="84">
        <v>50000000</v>
      </c>
    </row>
    <row r="136" spans="1:32" ht="14.25">
      <c r="A136" s="74" t="str">
        <f t="shared" si="24"/>
        <v>11244</v>
      </c>
      <c r="B136" s="74" t="str">
        <f t="shared" si="34"/>
        <v>244</v>
      </c>
      <c r="C136">
        <v>26</v>
      </c>
      <c r="D136">
        <v>1</v>
      </c>
      <c r="E136">
        <v>3</v>
      </c>
      <c r="F136">
        <v>11</v>
      </c>
      <c r="G136">
        <v>24</v>
      </c>
      <c r="H136">
        <v>4</v>
      </c>
      <c r="I136">
        <v>101</v>
      </c>
      <c r="J136">
        <v>2</v>
      </c>
      <c r="K136" t="s">
        <v>511</v>
      </c>
      <c r="L136" s="83">
        <v>3350000000</v>
      </c>
      <c r="M136" s="74" t="str">
        <f t="shared" si="25"/>
        <v>2</v>
      </c>
      <c r="N136" s="74" t="str">
        <f t="shared" si="26"/>
        <v>4</v>
      </c>
      <c r="O136" s="74">
        <f t="shared" si="27"/>
      </c>
      <c r="P136" s="74" t="str">
        <f t="shared" si="28"/>
        <v>2.4.</v>
      </c>
      <c r="Q136" s="74">
        <f t="shared" si="29"/>
        <v>3</v>
      </c>
      <c r="R136" s="74" t="str">
        <f t="shared" si="30"/>
        <v>2.4.101</v>
      </c>
      <c r="S136" s="74" t="str">
        <f t="shared" si="31"/>
        <v>112.4.101</v>
      </c>
      <c r="T136" s="113">
        <f t="shared" si="32"/>
        <v>3350000000</v>
      </c>
      <c r="U136" s="111" t="str">
        <f t="shared" si="45"/>
        <v>Chao Baby</v>
      </c>
      <c r="W136">
        <v>26</v>
      </c>
      <c r="X136">
        <v>1</v>
      </c>
      <c r="Y136">
        <v>3</v>
      </c>
      <c r="Z136">
        <v>11</v>
      </c>
      <c r="AA136">
        <v>24</v>
      </c>
      <c r="AB136">
        <v>4</v>
      </c>
      <c r="AC136">
        <v>101</v>
      </c>
      <c r="AD136">
        <v>2</v>
      </c>
      <c r="AE136" t="s">
        <v>511</v>
      </c>
      <c r="AF136" s="84">
        <v>3350000000</v>
      </c>
    </row>
    <row r="137" spans="1:32" ht="14.25">
      <c r="A137" s="74" t="str">
        <f t="shared" si="24"/>
        <v>11244</v>
      </c>
      <c r="B137" s="74" t="str">
        <f t="shared" si="34"/>
        <v>244</v>
      </c>
      <c r="C137">
        <v>26</v>
      </c>
      <c r="D137">
        <v>1</v>
      </c>
      <c r="E137">
        <v>3</v>
      </c>
      <c r="F137">
        <v>11</v>
      </c>
      <c r="G137">
        <v>24</v>
      </c>
      <c r="H137">
        <v>4</v>
      </c>
      <c r="I137">
        <v>101</v>
      </c>
      <c r="J137">
        <v>4</v>
      </c>
      <c r="K137" t="s">
        <v>511</v>
      </c>
      <c r="L137" s="83">
        <v>360000000</v>
      </c>
      <c r="M137" s="74" t="str">
        <f t="shared" si="25"/>
        <v>2</v>
      </c>
      <c r="N137" s="74" t="str">
        <f t="shared" si="26"/>
        <v>4</v>
      </c>
      <c r="O137" s="74">
        <f t="shared" si="27"/>
      </c>
      <c r="P137" s="74" t="str">
        <f t="shared" si="28"/>
        <v>2.4.</v>
      </c>
      <c r="Q137" s="74">
        <f t="shared" si="29"/>
        <v>3</v>
      </c>
      <c r="R137" s="74" t="str">
        <f t="shared" si="30"/>
        <v>2.4.101</v>
      </c>
      <c r="S137" s="74" t="str">
        <f t="shared" si="31"/>
        <v>112.4.101</v>
      </c>
      <c r="T137" s="113">
        <f t="shared" si="32"/>
        <v>360000000</v>
      </c>
      <c r="U137" s="111" t="str">
        <f t="shared" si="45"/>
        <v>Chao Baby</v>
      </c>
      <c r="W137">
        <v>26</v>
      </c>
      <c r="X137">
        <v>1</v>
      </c>
      <c r="Y137">
        <v>3</v>
      </c>
      <c r="Z137">
        <v>11</v>
      </c>
      <c r="AA137">
        <v>24</v>
      </c>
      <c r="AB137">
        <v>4</v>
      </c>
      <c r="AC137">
        <v>101</v>
      </c>
      <c r="AD137">
        <v>4</v>
      </c>
      <c r="AE137" t="s">
        <v>511</v>
      </c>
      <c r="AF137" s="84">
        <v>360000000</v>
      </c>
    </row>
    <row r="138" spans="1:32" ht="14.25">
      <c r="A138" s="74" t="str">
        <f aca="true" t="shared" si="46" ref="A138:A204">IF(F138=81,CONCATENATE(11,B138),IF(F138=82,CONCATENATE(22,B138),IF(F138=83,CONCATENATE(33,B138),IF(F138=85,CONCATENATE(55,B138),CONCATENATE(F138,B138)))))</f>
        <v>11244</v>
      </c>
      <c r="B138" s="74" t="str">
        <f t="shared" si="34"/>
        <v>244</v>
      </c>
      <c r="C138">
        <v>26</v>
      </c>
      <c r="D138">
        <v>1</v>
      </c>
      <c r="E138">
        <v>3</v>
      </c>
      <c r="F138">
        <v>11</v>
      </c>
      <c r="G138">
        <v>24</v>
      </c>
      <c r="H138">
        <v>4</v>
      </c>
      <c r="I138">
        <v>101</v>
      </c>
      <c r="J138">
        <v>6</v>
      </c>
      <c r="K138" t="s">
        <v>511</v>
      </c>
      <c r="L138" s="83">
        <v>50000000</v>
      </c>
      <c r="M138" s="74" t="str">
        <f aca="true" t="shared" si="47" ref="M138:M204">MID(G138,1,1)</f>
        <v>2</v>
      </c>
      <c r="N138" s="74" t="str">
        <f aca="true" t="shared" si="48" ref="N138:N204">MID(G138,2,1)</f>
        <v>4</v>
      </c>
      <c r="O138" s="74">
        <f aca="true" t="shared" si="49" ref="O138:O204">MID(H138,3,1)</f>
      </c>
      <c r="P138" s="74" t="str">
        <f aca="true" t="shared" si="50" ref="P138:P204">CONCATENATE(M138,".",N138,".",O138)</f>
        <v>2.4.</v>
      </c>
      <c r="Q138" s="74">
        <f aca="true" t="shared" si="51" ref="Q138:Q204">LEN(I138)</f>
        <v>3</v>
      </c>
      <c r="R138" s="74" t="str">
        <f aca="true" t="shared" si="52" ref="R138:R204">IF(Q138=2,CONCATENATE(P138,0,I138),IF(Q138=1,CONCATENATE(P138,0,0,I138),IF(Q138=3,CONCATENATE(P138,I138)," ")))</f>
        <v>2.4.101</v>
      </c>
      <c r="S138" s="74" t="str">
        <f t="shared" si="31"/>
        <v>112.4.101</v>
      </c>
      <c r="T138" s="113">
        <f t="shared" si="32"/>
        <v>50000000</v>
      </c>
      <c r="U138" s="111" t="str">
        <f t="shared" si="45"/>
        <v>Chao Baby</v>
      </c>
      <c r="W138">
        <v>26</v>
      </c>
      <c r="X138">
        <v>1</v>
      </c>
      <c r="Y138">
        <v>3</v>
      </c>
      <c r="Z138">
        <v>11</v>
      </c>
      <c r="AA138">
        <v>24</v>
      </c>
      <c r="AB138">
        <v>4</v>
      </c>
      <c r="AC138">
        <v>101</v>
      </c>
      <c r="AD138">
        <v>6</v>
      </c>
      <c r="AE138" t="s">
        <v>511</v>
      </c>
      <c r="AF138" s="84">
        <v>50000000</v>
      </c>
    </row>
    <row r="139" spans="1:32" ht="14.25">
      <c r="A139" s="74" t="str">
        <f t="shared" si="46"/>
        <v>11244</v>
      </c>
      <c r="B139" s="74" t="str">
        <f t="shared" si="34"/>
        <v>244</v>
      </c>
      <c r="C139">
        <v>26</v>
      </c>
      <c r="D139">
        <v>1</v>
      </c>
      <c r="E139">
        <v>3</v>
      </c>
      <c r="F139">
        <v>11</v>
      </c>
      <c r="G139">
        <v>24</v>
      </c>
      <c r="H139">
        <v>4</v>
      </c>
      <c r="I139">
        <v>101</v>
      </c>
      <c r="J139">
        <v>12</v>
      </c>
      <c r="K139" t="s">
        <v>511</v>
      </c>
      <c r="L139" s="83">
        <v>270000000</v>
      </c>
      <c r="M139" s="74" t="str">
        <f t="shared" si="47"/>
        <v>2</v>
      </c>
      <c r="N139" s="74" t="str">
        <f t="shared" si="48"/>
        <v>4</v>
      </c>
      <c r="O139" s="74">
        <f t="shared" si="49"/>
      </c>
      <c r="P139" s="74" t="str">
        <f t="shared" si="50"/>
        <v>2.4.</v>
      </c>
      <c r="Q139" s="74">
        <f t="shared" si="51"/>
        <v>3</v>
      </c>
      <c r="R139" s="74" t="str">
        <f t="shared" si="52"/>
        <v>2.4.101</v>
      </c>
      <c r="S139" s="74" t="str">
        <f aca="true" t="shared" si="53" ref="S139:S205">IF(F139=81,CONCATENATE(11,R139),IF(F139=82,CONCATENATE(22,R139),IF(F139=83,CONCATENATE(33,R139),IF(F139=85,CONCATENATE(55,R139),CONCATENATE(F139,R139)))))</f>
        <v>112.4.101</v>
      </c>
      <c r="T139" s="113">
        <f aca="true" t="shared" si="54" ref="T139:T205">L139</f>
        <v>270000000</v>
      </c>
      <c r="U139" s="111" t="str">
        <f t="shared" si="45"/>
        <v>Chao Baby</v>
      </c>
      <c r="W139">
        <v>26</v>
      </c>
      <c r="X139">
        <v>1</v>
      </c>
      <c r="Y139">
        <v>3</v>
      </c>
      <c r="Z139">
        <v>11</v>
      </c>
      <c r="AA139">
        <v>24</v>
      </c>
      <c r="AB139">
        <v>4</v>
      </c>
      <c r="AC139">
        <v>101</v>
      </c>
      <c r="AD139">
        <v>12</v>
      </c>
      <c r="AE139" t="s">
        <v>511</v>
      </c>
      <c r="AF139" s="84">
        <v>270000000</v>
      </c>
    </row>
    <row r="140" spans="1:32" ht="14.25">
      <c r="A140" s="74" t="str">
        <f t="shared" si="46"/>
        <v>11244</v>
      </c>
      <c r="B140" s="74" t="str">
        <f t="shared" si="34"/>
        <v>244</v>
      </c>
      <c r="C140">
        <v>26</v>
      </c>
      <c r="D140">
        <v>1</v>
      </c>
      <c r="E140">
        <v>3</v>
      </c>
      <c r="F140">
        <v>11</v>
      </c>
      <c r="G140">
        <v>24</v>
      </c>
      <c r="H140">
        <v>4</v>
      </c>
      <c r="I140">
        <v>101</v>
      </c>
      <c r="J140">
        <v>22</v>
      </c>
      <c r="K140" t="s">
        <v>511</v>
      </c>
      <c r="L140" s="83">
        <v>30000000</v>
      </c>
      <c r="M140" s="74" t="str">
        <f t="shared" si="47"/>
        <v>2</v>
      </c>
      <c r="N140" s="74" t="str">
        <f t="shared" si="48"/>
        <v>4</v>
      </c>
      <c r="O140" s="74">
        <f t="shared" si="49"/>
      </c>
      <c r="P140" s="74" t="str">
        <f t="shared" si="50"/>
        <v>2.4.</v>
      </c>
      <c r="Q140" s="74">
        <f t="shared" si="51"/>
        <v>3</v>
      </c>
      <c r="R140" s="74" t="str">
        <f t="shared" si="52"/>
        <v>2.4.101</v>
      </c>
      <c r="S140" s="74" t="str">
        <f t="shared" si="53"/>
        <v>112.4.101</v>
      </c>
      <c r="T140" s="113">
        <f t="shared" si="54"/>
        <v>30000000</v>
      </c>
      <c r="U140" s="111" t="str">
        <f t="shared" si="45"/>
        <v>Chao Baby</v>
      </c>
      <c r="W140">
        <v>26</v>
      </c>
      <c r="X140">
        <v>1</v>
      </c>
      <c r="Y140">
        <v>3</v>
      </c>
      <c r="Z140">
        <v>11</v>
      </c>
      <c r="AA140">
        <v>24</v>
      </c>
      <c r="AB140">
        <v>4</v>
      </c>
      <c r="AC140">
        <v>101</v>
      </c>
      <c r="AD140">
        <v>22</v>
      </c>
      <c r="AE140" t="s">
        <v>511</v>
      </c>
      <c r="AF140" s="84">
        <v>30000000</v>
      </c>
    </row>
    <row r="141" spans="1:32" ht="14.25">
      <c r="A141" s="74" t="str">
        <f t="shared" si="46"/>
        <v>11441</v>
      </c>
      <c r="B141" s="74" t="str">
        <f t="shared" si="34"/>
        <v>441</v>
      </c>
      <c r="C141">
        <v>26</v>
      </c>
      <c r="D141">
        <v>1</v>
      </c>
      <c r="E141">
        <v>3</v>
      </c>
      <c r="F141">
        <v>11</v>
      </c>
      <c r="G141">
        <v>44</v>
      </c>
      <c r="H141">
        <v>1</v>
      </c>
      <c r="I141">
        <v>102</v>
      </c>
      <c r="J141">
        <v>1</v>
      </c>
      <c r="K141" t="s">
        <v>512</v>
      </c>
      <c r="L141" s="83">
        <v>987448289</v>
      </c>
      <c r="M141" s="74" t="str">
        <f t="shared" si="47"/>
        <v>4</v>
      </c>
      <c r="N141" s="74" t="str">
        <f t="shared" si="48"/>
        <v>4</v>
      </c>
      <c r="O141" s="74">
        <f t="shared" si="49"/>
      </c>
      <c r="P141" s="74" t="str">
        <f t="shared" si="50"/>
        <v>4.4.</v>
      </c>
      <c r="Q141" s="74">
        <f t="shared" si="51"/>
        <v>3</v>
      </c>
      <c r="R141" s="74" t="str">
        <f t="shared" si="52"/>
        <v>4.4.102</v>
      </c>
      <c r="S141" s="74" t="str">
        <f t="shared" si="53"/>
        <v>114.4.102</v>
      </c>
      <c r="T141" s="119">
        <f t="shared" si="54"/>
        <v>987448289</v>
      </c>
      <c r="U141" s="111" t="str">
        <f t="shared" si="45"/>
        <v>Chao Baby</v>
      </c>
      <c r="W141">
        <v>26</v>
      </c>
      <c r="X141">
        <v>1</v>
      </c>
      <c r="Y141">
        <v>3</v>
      </c>
      <c r="Z141">
        <v>11</v>
      </c>
      <c r="AA141">
        <v>44</v>
      </c>
      <c r="AB141">
        <v>1</v>
      </c>
      <c r="AC141">
        <v>102</v>
      </c>
      <c r="AD141">
        <v>1</v>
      </c>
      <c r="AE141" t="s">
        <v>512</v>
      </c>
      <c r="AF141" s="84">
        <v>987448289</v>
      </c>
    </row>
    <row r="142" spans="1:32" ht="14.25">
      <c r="A142" s="74" t="str">
        <f t="shared" si="46"/>
        <v>11441</v>
      </c>
      <c r="B142" s="74" t="str">
        <f t="shared" si="34"/>
        <v>441</v>
      </c>
      <c r="C142">
        <v>26</v>
      </c>
      <c r="D142">
        <v>1</v>
      </c>
      <c r="E142">
        <v>3</v>
      </c>
      <c r="F142">
        <v>11</v>
      </c>
      <c r="G142">
        <v>44</v>
      </c>
      <c r="H142">
        <v>1</v>
      </c>
      <c r="I142">
        <v>102</v>
      </c>
      <c r="J142">
        <v>2</v>
      </c>
      <c r="K142" t="s">
        <v>512</v>
      </c>
      <c r="L142" s="83">
        <v>4304166447</v>
      </c>
      <c r="M142" s="74" t="str">
        <f t="shared" si="47"/>
        <v>4</v>
      </c>
      <c r="N142" s="74" t="str">
        <f t="shared" si="48"/>
        <v>4</v>
      </c>
      <c r="O142" s="74">
        <f t="shared" si="49"/>
      </c>
      <c r="P142" s="74" t="str">
        <f t="shared" si="50"/>
        <v>4.4.</v>
      </c>
      <c r="Q142" s="74">
        <f t="shared" si="51"/>
        <v>3</v>
      </c>
      <c r="R142" s="74" t="str">
        <f t="shared" si="52"/>
        <v>4.4.102</v>
      </c>
      <c r="S142" s="74" t="str">
        <f t="shared" si="53"/>
        <v>114.4.102</v>
      </c>
      <c r="T142" s="119">
        <f t="shared" si="54"/>
        <v>4304166447</v>
      </c>
      <c r="U142" s="111" t="str">
        <f t="shared" si="45"/>
        <v>Chao Baby</v>
      </c>
      <c r="W142">
        <v>26</v>
      </c>
      <c r="X142">
        <v>1</v>
      </c>
      <c r="Y142">
        <v>3</v>
      </c>
      <c r="Z142">
        <v>11</v>
      </c>
      <c r="AA142">
        <v>44</v>
      </c>
      <c r="AB142">
        <v>1</v>
      </c>
      <c r="AC142">
        <v>102</v>
      </c>
      <c r="AD142">
        <v>2</v>
      </c>
      <c r="AE142" t="s">
        <v>512</v>
      </c>
      <c r="AF142" s="84">
        <v>4304166447</v>
      </c>
    </row>
    <row r="143" spans="1:32" ht="14.25">
      <c r="A143" s="74" t="str">
        <f t="shared" si="46"/>
        <v>11441</v>
      </c>
      <c r="B143" s="74" t="str">
        <f t="shared" si="34"/>
        <v>441</v>
      </c>
      <c r="C143">
        <v>26</v>
      </c>
      <c r="D143">
        <v>1</v>
      </c>
      <c r="E143">
        <v>3</v>
      </c>
      <c r="F143">
        <v>11</v>
      </c>
      <c r="G143">
        <v>44</v>
      </c>
      <c r="H143">
        <v>1</v>
      </c>
      <c r="I143">
        <v>102</v>
      </c>
      <c r="J143">
        <v>6</v>
      </c>
      <c r="K143" t="s">
        <v>512</v>
      </c>
      <c r="L143" s="83">
        <v>480000000</v>
      </c>
      <c r="M143" s="74" t="str">
        <f t="shared" si="47"/>
        <v>4</v>
      </c>
      <c r="N143" s="74" t="str">
        <f t="shared" si="48"/>
        <v>4</v>
      </c>
      <c r="O143" s="74">
        <f t="shared" si="49"/>
      </c>
      <c r="P143" s="74" t="str">
        <f t="shared" si="50"/>
        <v>4.4.</v>
      </c>
      <c r="Q143" s="74">
        <f t="shared" si="51"/>
        <v>3</v>
      </c>
      <c r="R143" s="74" t="str">
        <f t="shared" si="52"/>
        <v>4.4.102</v>
      </c>
      <c r="S143" s="74" t="str">
        <f t="shared" si="53"/>
        <v>114.4.102</v>
      </c>
      <c r="T143" s="119">
        <f t="shared" si="54"/>
        <v>480000000</v>
      </c>
      <c r="U143" s="111" t="str">
        <f t="shared" si="45"/>
        <v>Chao Baby</v>
      </c>
      <c r="W143">
        <v>26</v>
      </c>
      <c r="X143">
        <v>1</v>
      </c>
      <c r="Y143">
        <v>3</v>
      </c>
      <c r="Z143">
        <v>11</v>
      </c>
      <c r="AA143">
        <v>44</v>
      </c>
      <c r="AB143">
        <v>1</v>
      </c>
      <c r="AC143">
        <v>102</v>
      </c>
      <c r="AD143">
        <v>6</v>
      </c>
      <c r="AE143" t="s">
        <v>512</v>
      </c>
      <c r="AF143" s="84">
        <v>480000000</v>
      </c>
    </row>
    <row r="144" spans="1:32" ht="14.25">
      <c r="A144" s="74" t="str">
        <f t="shared" si="46"/>
        <v>11521</v>
      </c>
      <c r="B144" s="74" t="str">
        <f aca="true" t="shared" si="55" ref="B144:B210">CONCATENATE(G144,H144)</f>
        <v>521</v>
      </c>
      <c r="C144">
        <v>26</v>
      </c>
      <c r="D144">
        <v>1</v>
      </c>
      <c r="E144">
        <v>3</v>
      </c>
      <c r="F144">
        <v>11</v>
      </c>
      <c r="G144">
        <v>52</v>
      </c>
      <c r="H144">
        <v>1</v>
      </c>
      <c r="I144">
        <v>104</v>
      </c>
      <c r="J144">
        <v>1</v>
      </c>
      <c r="K144" t="s">
        <v>513</v>
      </c>
      <c r="L144" s="83">
        <v>485000000</v>
      </c>
      <c r="M144" s="74" t="str">
        <f t="shared" si="47"/>
        <v>5</v>
      </c>
      <c r="N144" s="74" t="str">
        <f t="shared" si="48"/>
        <v>2</v>
      </c>
      <c r="O144" s="74">
        <f t="shared" si="49"/>
      </c>
      <c r="P144" s="74" t="str">
        <f t="shared" si="50"/>
        <v>5.2.</v>
      </c>
      <c r="Q144" s="74">
        <f t="shared" si="51"/>
        <v>3</v>
      </c>
      <c r="R144" s="74" t="str">
        <f t="shared" si="52"/>
        <v>5.2.104</v>
      </c>
      <c r="S144" s="74" t="str">
        <f t="shared" si="53"/>
        <v>115.2.104</v>
      </c>
      <c r="T144" s="119">
        <f t="shared" si="54"/>
        <v>485000000</v>
      </c>
      <c r="U144" s="111" t="str">
        <f t="shared" si="45"/>
        <v>Chao Baby</v>
      </c>
      <c r="W144">
        <v>26</v>
      </c>
      <c r="X144">
        <v>1</v>
      </c>
      <c r="Y144">
        <v>3</v>
      </c>
      <c r="Z144">
        <v>11</v>
      </c>
      <c r="AA144">
        <v>52</v>
      </c>
      <c r="AB144">
        <v>1</v>
      </c>
      <c r="AC144">
        <v>104</v>
      </c>
      <c r="AD144">
        <v>1</v>
      </c>
      <c r="AE144" t="s">
        <v>513</v>
      </c>
      <c r="AF144" s="84">
        <v>485000000</v>
      </c>
    </row>
    <row r="145" spans="1:32" ht="14.25">
      <c r="A145" s="74" t="str">
        <f t="shared" si="46"/>
        <v>11521</v>
      </c>
      <c r="B145" s="74" t="str">
        <f t="shared" si="55"/>
        <v>521</v>
      </c>
      <c r="C145">
        <v>26</v>
      </c>
      <c r="D145">
        <v>1</v>
      </c>
      <c r="E145">
        <v>3</v>
      </c>
      <c r="F145">
        <v>11</v>
      </c>
      <c r="G145">
        <v>52</v>
      </c>
      <c r="H145">
        <v>1</v>
      </c>
      <c r="I145">
        <v>104</v>
      </c>
      <c r="J145">
        <v>2</v>
      </c>
      <c r="K145" t="s">
        <v>513</v>
      </c>
      <c r="L145" s="83">
        <v>8100000000</v>
      </c>
      <c r="M145" s="74" t="str">
        <f t="shared" si="47"/>
        <v>5</v>
      </c>
      <c r="N145" s="74" t="str">
        <f t="shared" si="48"/>
        <v>2</v>
      </c>
      <c r="O145" s="74">
        <f t="shared" si="49"/>
      </c>
      <c r="P145" s="74" t="str">
        <f t="shared" si="50"/>
        <v>5.2.</v>
      </c>
      <c r="Q145" s="74">
        <f t="shared" si="51"/>
        <v>3</v>
      </c>
      <c r="R145" s="74" t="str">
        <f t="shared" si="52"/>
        <v>5.2.104</v>
      </c>
      <c r="S145" s="74" t="str">
        <f t="shared" si="53"/>
        <v>115.2.104</v>
      </c>
      <c r="T145" s="119">
        <f t="shared" si="54"/>
        <v>8100000000</v>
      </c>
      <c r="U145" s="111" t="str">
        <f t="shared" si="45"/>
        <v>Chao Baby</v>
      </c>
      <c r="W145">
        <v>26</v>
      </c>
      <c r="X145">
        <v>1</v>
      </c>
      <c r="Y145">
        <v>3</v>
      </c>
      <c r="Z145">
        <v>11</v>
      </c>
      <c r="AA145">
        <v>52</v>
      </c>
      <c r="AB145">
        <v>1</v>
      </c>
      <c r="AC145">
        <v>104</v>
      </c>
      <c r="AD145">
        <v>2</v>
      </c>
      <c r="AE145" t="s">
        <v>513</v>
      </c>
      <c r="AF145" s="84">
        <v>8100000000</v>
      </c>
    </row>
    <row r="146" spans="1:32" ht="14.25">
      <c r="A146" s="74" t="str">
        <f t="shared" si="46"/>
        <v>11521</v>
      </c>
      <c r="B146" s="74" t="str">
        <f t="shared" si="55"/>
        <v>521</v>
      </c>
      <c r="C146">
        <v>26</v>
      </c>
      <c r="D146">
        <v>1</v>
      </c>
      <c r="E146">
        <v>3</v>
      </c>
      <c r="F146">
        <v>11</v>
      </c>
      <c r="G146">
        <v>52</v>
      </c>
      <c r="H146">
        <v>1</v>
      </c>
      <c r="I146">
        <v>104</v>
      </c>
      <c r="J146">
        <v>4</v>
      </c>
      <c r="K146" t="s">
        <v>513</v>
      </c>
      <c r="L146" s="83">
        <v>715000000</v>
      </c>
      <c r="M146" s="74" t="str">
        <f t="shared" si="47"/>
        <v>5</v>
      </c>
      <c r="N146" s="74" t="str">
        <f t="shared" si="48"/>
        <v>2</v>
      </c>
      <c r="O146" s="74">
        <f t="shared" si="49"/>
      </c>
      <c r="P146" s="74" t="str">
        <f t="shared" si="50"/>
        <v>5.2.</v>
      </c>
      <c r="Q146" s="74">
        <f t="shared" si="51"/>
        <v>3</v>
      </c>
      <c r="R146" s="74" t="str">
        <f t="shared" si="52"/>
        <v>5.2.104</v>
      </c>
      <c r="S146" s="74" t="str">
        <f t="shared" si="53"/>
        <v>115.2.104</v>
      </c>
      <c r="T146" s="119">
        <f t="shared" si="54"/>
        <v>715000000</v>
      </c>
      <c r="U146" s="111" t="str">
        <f t="shared" si="45"/>
        <v>Chao Baby</v>
      </c>
      <c r="W146">
        <v>26</v>
      </c>
      <c r="X146">
        <v>1</v>
      </c>
      <c r="Y146">
        <v>3</v>
      </c>
      <c r="Z146">
        <v>11</v>
      </c>
      <c r="AA146">
        <v>52</v>
      </c>
      <c r="AB146">
        <v>1</v>
      </c>
      <c r="AC146">
        <v>104</v>
      </c>
      <c r="AD146">
        <v>4</v>
      </c>
      <c r="AE146" t="s">
        <v>513</v>
      </c>
      <c r="AF146" s="84">
        <v>715000000</v>
      </c>
    </row>
    <row r="147" spans="1:32" ht="14.25">
      <c r="A147" s="74" t="str">
        <f t="shared" si="46"/>
        <v>11521</v>
      </c>
      <c r="B147" s="74" t="str">
        <f t="shared" si="55"/>
        <v>521</v>
      </c>
      <c r="C147">
        <v>26</v>
      </c>
      <c r="D147">
        <v>1</v>
      </c>
      <c r="E147">
        <v>3</v>
      </c>
      <c r="F147">
        <v>11</v>
      </c>
      <c r="G147">
        <v>52</v>
      </c>
      <c r="H147">
        <v>1</v>
      </c>
      <c r="I147">
        <v>106</v>
      </c>
      <c r="J147">
        <v>1</v>
      </c>
      <c r="K147" t="s">
        <v>514</v>
      </c>
      <c r="L147" s="83">
        <v>61040000</v>
      </c>
      <c r="M147" s="74" t="str">
        <f t="shared" si="47"/>
        <v>5</v>
      </c>
      <c r="N147" s="74" t="str">
        <f t="shared" si="48"/>
        <v>2</v>
      </c>
      <c r="O147" s="74">
        <f t="shared" si="49"/>
      </c>
      <c r="P147" s="74" t="str">
        <f t="shared" si="50"/>
        <v>5.2.</v>
      </c>
      <c r="Q147" s="74">
        <f t="shared" si="51"/>
        <v>3</v>
      </c>
      <c r="R147" s="74" t="str">
        <f t="shared" si="52"/>
        <v>5.2.106</v>
      </c>
      <c r="S147" s="74" t="str">
        <f t="shared" si="53"/>
        <v>115.2.106</v>
      </c>
      <c r="T147" s="119">
        <f t="shared" si="54"/>
        <v>61040000</v>
      </c>
      <c r="U147" s="111" t="str">
        <f t="shared" si="45"/>
        <v>Chao Baby</v>
      </c>
      <c r="W147">
        <v>26</v>
      </c>
      <c r="X147">
        <v>1</v>
      </c>
      <c r="Y147">
        <v>3</v>
      </c>
      <c r="Z147">
        <v>11</v>
      </c>
      <c r="AA147">
        <v>52</v>
      </c>
      <c r="AB147">
        <v>1</v>
      </c>
      <c r="AC147">
        <v>106</v>
      </c>
      <c r="AD147">
        <v>1</v>
      </c>
      <c r="AE147" t="s">
        <v>514</v>
      </c>
      <c r="AF147" s="84">
        <v>61040000</v>
      </c>
    </row>
    <row r="148" spans="1:32" ht="14.25">
      <c r="A148" s="74" t="str">
        <f t="shared" si="46"/>
        <v>11521</v>
      </c>
      <c r="B148" s="74" t="str">
        <f t="shared" si="55"/>
        <v>521</v>
      </c>
      <c r="C148">
        <v>26</v>
      </c>
      <c r="D148">
        <v>1</v>
      </c>
      <c r="E148">
        <v>3</v>
      </c>
      <c r="F148">
        <v>11</v>
      </c>
      <c r="G148">
        <v>52</v>
      </c>
      <c r="H148">
        <v>1</v>
      </c>
      <c r="I148">
        <v>106</v>
      </c>
      <c r="J148">
        <v>2</v>
      </c>
      <c r="K148" t="s">
        <v>514</v>
      </c>
      <c r="L148" s="83">
        <v>4401960000</v>
      </c>
      <c r="M148" s="74" t="str">
        <f t="shared" si="47"/>
        <v>5</v>
      </c>
      <c r="N148" s="74" t="str">
        <f t="shared" si="48"/>
        <v>2</v>
      </c>
      <c r="O148" s="74">
        <f t="shared" si="49"/>
      </c>
      <c r="P148" s="74" t="str">
        <f t="shared" si="50"/>
        <v>5.2.</v>
      </c>
      <c r="Q148" s="74">
        <f t="shared" si="51"/>
        <v>3</v>
      </c>
      <c r="R148" s="74" t="str">
        <f t="shared" si="52"/>
        <v>5.2.106</v>
      </c>
      <c r="S148" s="74" t="str">
        <f t="shared" si="53"/>
        <v>115.2.106</v>
      </c>
      <c r="T148" s="119">
        <f t="shared" si="54"/>
        <v>4401960000</v>
      </c>
      <c r="U148" s="111" t="str">
        <f t="shared" si="45"/>
        <v>Chao Baby</v>
      </c>
      <c r="W148">
        <v>26</v>
      </c>
      <c r="X148">
        <v>1</v>
      </c>
      <c r="Y148">
        <v>3</v>
      </c>
      <c r="Z148">
        <v>11</v>
      </c>
      <c r="AA148">
        <v>52</v>
      </c>
      <c r="AB148">
        <v>1</v>
      </c>
      <c r="AC148">
        <v>106</v>
      </c>
      <c r="AD148">
        <v>2</v>
      </c>
      <c r="AE148" t="s">
        <v>514</v>
      </c>
      <c r="AF148" s="84">
        <v>4401960000</v>
      </c>
    </row>
    <row r="149" spans="1:32" ht="14.25">
      <c r="A149" s="74" t="str">
        <f>IF(F149=81,CONCATENATE(11,B149),IF(F149=82,CONCATENATE(22,B149),IF(F149=83,CONCATENATE(33,B149),IF(F149=85,CONCATENATE(55,B149),CONCATENATE(F149,B149)))))</f>
        <v>11521</v>
      </c>
      <c r="B149" s="74" t="str">
        <f>CONCATENATE(G149,H149)</f>
        <v>521</v>
      </c>
      <c r="C149">
        <v>26</v>
      </c>
      <c r="D149">
        <v>1</v>
      </c>
      <c r="E149">
        <v>3</v>
      </c>
      <c r="F149">
        <v>11</v>
      </c>
      <c r="G149">
        <v>52</v>
      </c>
      <c r="H149">
        <v>1</v>
      </c>
      <c r="I149">
        <v>106</v>
      </c>
      <c r="J149">
        <v>4</v>
      </c>
      <c r="K149" t="s">
        <v>514</v>
      </c>
      <c r="L149" s="83">
        <v>167000000</v>
      </c>
      <c r="M149" s="74" t="str">
        <f t="shared" si="47"/>
        <v>5</v>
      </c>
      <c r="N149" s="74" t="str">
        <f t="shared" si="48"/>
        <v>2</v>
      </c>
      <c r="O149" s="74">
        <f t="shared" si="49"/>
      </c>
      <c r="P149" s="74" t="str">
        <f t="shared" si="50"/>
        <v>5.2.</v>
      </c>
      <c r="Q149" s="74">
        <f t="shared" si="51"/>
        <v>3</v>
      </c>
      <c r="R149" s="74" t="str">
        <f t="shared" si="52"/>
        <v>5.2.106</v>
      </c>
      <c r="S149" s="74" t="str">
        <f t="shared" si="53"/>
        <v>115.2.106</v>
      </c>
      <c r="T149" s="84">
        <f>L149</f>
        <v>167000000</v>
      </c>
      <c r="U149" s="111" t="str">
        <f t="shared" si="45"/>
        <v>Chao Baby</v>
      </c>
      <c r="W149">
        <v>26</v>
      </c>
      <c r="X149">
        <v>1</v>
      </c>
      <c r="Y149">
        <v>3</v>
      </c>
      <c r="Z149">
        <v>11</v>
      </c>
      <c r="AA149">
        <v>52</v>
      </c>
      <c r="AB149">
        <v>1</v>
      </c>
      <c r="AC149">
        <v>106</v>
      </c>
      <c r="AD149">
        <v>4</v>
      </c>
      <c r="AE149" t="s">
        <v>514</v>
      </c>
      <c r="AF149" s="84">
        <v>167000000</v>
      </c>
    </row>
    <row r="150" spans="1:32" ht="14.25">
      <c r="A150" s="74" t="str">
        <f t="shared" si="46"/>
        <v>11531</v>
      </c>
      <c r="B150" s="74" t="str">
        <f t="shared" si="55"/>
        <v>531</v>
      </c>
      <c r="C150">
        <v>26</v>
      </c>
      <c r="D150">
        <v>1</v>
      </c>
      <c r="E150">
        <v>3</v>
      </c>
      <c r="F150">
        <v>11</v>
      </c>
      <c r="G150">
        <v>53</v>
      </c>
      <c r="H150">
        <v>1</v>
      </c>
      <c r="I150">
        <v>119</v>
      </c>
      <c r="J150">
        <v>2</v>
      </c>
      <c r="K150" t="s">
        <v>515</v>
      </c>
      <c r="L150" s="83">
        <v>600000000</v>
      </c>
      <c r="M150" s="74" t="str">
        <f t="shared" si="47"/>
        <v>5</v>
      </c>
      <c r="N150" s="74" t="str">
        <f t="shared" si="48"/>
        <v>3</v>
      </c>
      <c r="O150" s="74">
        <f t="shared" si="49"/>
      </c>
      <c r="P150" s="74" t="str">
        <f t="shared" si="50"/>
        <v>5.3.</v>
      </c>
      <c r="Q150" s="74">
        <f t="shared" si="51"/>
        <v>3</v>
      </c>
      <c r="R150" s="74" t="str">
        <f t="shared" si="52"/>
        <v>5.3.119</v>
      </c>
      <c r="S150" s="74" t="str">
        <f t="shared" si="53"/>
        <v>115.3.119</v>
      </c>
      <c r="T150" s="113">
        <f t="shared" si="54"/>
        <v>600000000</v>
      </c>
      <c r="U150" s="111" t="str">
        <f t="shared" si="45"/>
        <v>Chao Baby</v>
      </c>
      <c r="W150">
        <v>26</v>
      </c>
      <c r="X150">
        <v>1</v>
      </c>
      <c r="Y150">
        <v>3</v>
      </c>
      <c r="Z150">
        <v>11</v>
      </c>
      <c r="AA150">
        <v>53</v>
      </c>
      <c r="AB150">
        <v>1</v>
      </c>
      <c r="AC150">
        <v>119</v>
      </c>
      <c r="AD150">
        <v>2</v>
      </c>
      <c r="AE150" t="s">
        <v>515</v>
      </c>
      <c r="AF150" s="84">
        <v>600000000</v>
      </c>
    </row>
    <row r="151" spans="1:32" ht="14.25">
      <c r="A151" s="74" t="str">
        <f t="shared" si="46"/>
        <v>11532</v>
      </c>
      <c r="B151" s="74" t="str">
        <f t="shared" si="55"/>
        <v>532</v>
      </c>
      <c r="C151">
        <v>26</v>
      </c>
      <c r="D151">
        <v>1</v>
      </c>
      <c r="E151">
        <v>3</v>
      </c>
      <c r="F151">
        <v>11</v>
      </c>
      <c r="G151">
        <v>53</v>
      </c>
      <c r="H151">
        <v>2</v>
      </c>
      <c r="I151">
        <v>120</v>
      </c>
      <c r="J151">
        <v>80</v>
      </c>
      <c r="K151" t="s">
        <v>755</v>
      </c>
      <c r="L151" s="83">
        <v>4000000000</v>
      </c>
      <c r="M151" s="74" t="str">
        <f t="shared" si="47"/>
        <v>5</v>
      </c>
      <c r="N151" s="74" t="str">
        <f t="shared" si="48"/>
        <v>3</v>
      </c>
      <c r="O151" s="74">
        <f t="shared" si="49"/>
      </c>
      <c r="P151" s="74" t="str">
        <f t="shared" si="50"/>
        <v>5.3.</v>
      </c>
      <c r="Q151" s="74">
        <f t="shared" si="51"/>
        <v>3</v>
      </c>
      <c r="R151" s="74" t="str">
        <f t="shared" si="52"/>
        <v>5.3.120</v>
      </c>
      <c r="S151" s="74" t="str">
        <f t="shared" si="53"/>
        <v>115.3.120</v>
      </c>
      <c r="T151" s="113">
        <f t="shared" si="54"/>
        <v>4000000000</v>
      </c>
      <c r="U151" s="111" t="str">
        <f t="shared" si="45"/>
        <v>Chao Baby</v>
      </c>
      <c r="W151">
        <v>26</v>
      </c>
      <c r="X151">
        <v>1</v>
      </c>
      <c r="Y151">
        <v>3</v>
      </c>
      <c r="Z151">
        <v>11</v>
      </c>
      <c r="AA151">
        <v>53</v>
      </c>
      <c r="AB151">
        <v>2</v>
      </c>
      <c r="AC151">
        <v>120</v>
      </c>
      <c r="AD151">
        <v>80</v>
      </c>
      <c r="AE151" t="s">
        <v>755</v>
      </c>
      <c r="AF151" s="84">
        <v>4000000000</v>
      </c>
    </row>
    <row r="152" spans="1:32" ht="14.25">
      <c r="A152" s="74" t="str">
        <f t="shared" si="46"/>
        <v>11541</v>
      </c>
      <c r="B152" s="74" t="str">
        <f t="shared" si="55"/>
        <v>541</v>
      </c>
      <c r="C152">
        <v>26</v>
      </c>
      <c r="D152">
        <v>1</v>
      </c>
      <c r="E152">
        <v>3</v>
      </c>
      <c r="F152">
        <v>11</v>
      </c>
      <c r="G152">
        <v>54</v>
      </c>
      <c r="H152">
        <v>1</v>
      </c>
      <c r="I152">
        <v>125</v>
      </c>
      <c r="J152">
        <v>2</v>
      </c>
      <c r="K152" t="s">
        <v>516</v>
      </c>
      <c r="L152" s="83">
        <v>150000000</v>
      </c>
      <c r="M152" s="74" t="str">
        <f t="shared" si="47"/>
        <v>5</v>
      </c>
      <c r="N152" s="74" t="str">
        <f t="shared" si="48"/>
        <v>4</v>
      </c>
      <c r="O152" s="74">
        <f t="shared" si="49"/>
      </c>
      <c r="P152" s="74" t="str">
        <f t="shared" si="50"/>
        <v>5.4.</v>
      </c>
      <c r="Q152" s="74">
        <f t="shared" si="51"/>
        <v>3</v>
      </c>
      <c r="R152" s="74" t="str">
        <f t="shared" si="52"/>
        <v>5.4.125</v>
      </c>
      <c r="S152" s="74" t="str">
        <f t="shared" si="53"/>
        <v>115.4.125</v>
      </c>
      <c r="T152" s="119">
        <f t="shared" si="54"/>
        <v>150000000</v>
      </c>
      <c r="U152" s="111" t="str">
        <f t="shared" si="45"/>
        <v>Chao Baby</v>
      </c>
      <c r="W152">
        <v>26</v>
      </c>
      <c r="X152">
        <v>1</v>
      </c>
      <c r="Y152">
        <v>3</v>
      </c>
      <c r="Z152">
        <v>11</v>
      </c>
      <c r="AA152">
        <v>54</v>
      </c>
      <c r="AB152">
        <v>1</v>
      </c>
      <c r="AC152">
        <v>125</v>
      </c>
      <c r="AD152">
        <v>2</v>
      </c>
      <c r="AE152" t="s">
        <v>516</v>
      </c>
      <c r="AF152" s="84">
        <v>150000000</v>
      </c>
    </row>
    <row r="153" spans="1:32" ht="14.25">
      <c r="A153" s="74" t="str">
        <f t="shared" si="46"/>
        <v>11541</v>
      </c>
      <c r="B153" s="74" t="str">
        <f t="shared" si="55"/>
        <v>541</v>
      </c>
      <c r="C153">
        <v>26</v>
      </c>
      <c r="D153">
        <v>1</v>
      </c>
      <c r="E153">
        <v>3</v>
      </c>
      <c r="F153">
        <v>11</v>
      </c>
      <c r="G153">
        <v>54</v>
      </c>
      <c r="H153">
        <v>1</v>
      </c>
      <c r="I153">
        <v>125</v>
      </c>
      <c r="J153">
        <v>4</v>
      </c>
      <c r="K153" t="s">
        <v>516</v>
      </c>
      <c r="L153" s="83">
        <v>300000000</v>
      </c>
      <c r="M153" s="74" t="str">
        <f t="shared" si="47"/>
        <v>5</v>
      </c>
      <c r="N153" s="74" t="str">
        <f t="shared" si="48"/>
        <v>4</v>
      </c>
      <c r="O153" s="74">
        <f t="shared" si="49"/>
      </c>
      <c r="P153" s="74" t="str">
        <f t="shared" si="50"/>
        <v>5.4.</v>
      </c>
      <c r="Q153" s="74">
        <f t="shared" si="51"/>
        <v>3</v>
      </c>
      <c r="R153" s="74" t="str">
        <f t="shared" si="52"/>
        <v>5.4.125</v>
      </c>
      <c r="S153" s="74" t="str">
        <f t="shared" si="53"/>
        <v>115.4.125</v>
      </c>
      <c r="T153" s="119">
        <f t="shared" si="54"/>
        <v>300000000</v>
      </c>
      <c r="U153" s="111" t="str">
        <f t="shared" si="45"/>
        <v>Chao Baby</v>
      </c>
      <c r="W153">
        <v>26</v>
      </c>
      <c r="X153">
        <v>1</v>
      </c>
      <c r="Y153">
        <v>3</v>
      </c>
      <c r="Z153">
        <v>11</v>
      </c>
      <c r="AA153">
        <v>54</v>
      </c>
      <c r="AB153">
        <v>1</v>
      </c>
      <c r="AC153">
        <v>125</v>
      </c>
      <c r="AD153">
        <v>4</v>
      </c>
      <c r="AE153" t="s">
        <v>516</v>
      </c>
      <c r="AF153" s="84">
        <v>300000000</v>
      </c>
    </row>
    <row r="154" spans="1:32" ht="14.25">
      <c r="A154" s="74" t="str">
        <f t="shared" si="46"/>
        <v>11541</v>
      </c>
      <c r="B154" s="74" t="str">
        <f t="shared" si="55"/>
        <v>541</v>
      </c>
      <c r="C154">
        <v>26</v>
      </c>
      <c r="D154">
        <v>1</v>
      </c>
      <c r="E154">
        <v>3</v>
      </c>
      <c r="F154">
        <v>11</v>
      </c>
      <c r="G154">
        <v>54</v>
      </c>
      <c r="H154">
        <v>1</v>
      </c>
      <c r="I154">
        <v>125</v>
      </c>
      <c r="J154">
        <v>5</v>
      </c>
      <c r="K154" t="s">
        <v>516</v>
      </c>
      <c r="L154" s="83">
        <v>15000000</v>
      </c>
      <c r="M154" s="74" t="str">
        <f t="shared" si="47"/>
        <v>5</v>
      </c>
      <c r="N154" s="74" t="str">
        <f t="shared" si="48"/>
        <v>4</v>
      </c>
      <c r="O154" s="74">
        <f t="shared" si="49"/>
      </c>
      <c r="P154" s="74" t="str">
        <f t="shared" si="50"/>
        <v>5.4.</v>
      </c>
      <c r="Q154" s="74">
        <f t="shared" si="51"/>
        <v>3</v>
      </c>
      <c r="R154" s="74" t="str">
        <f t="shared" si="52"/>
        <v>5.4.125</v>
      </c>
      <c r="S154" s="74" t="str">
        <f t="shared" si="53"/>
        <v>115.4.125</v>
      </c>
      <c r="T154" s="119">
        <f t="shared" si="54"/>
        <v>15000000</v>
      </c>
      <c r="U154" s="111" t="str">
        <f t="shared" si="45"/>
        <v>Chao Baby</v>
      </c>
      <c r="W154">
        <v>26</v>
      </c>
      <c r="X154">
        <v>1</v>
      </c>
      <c r="Y154">
        <v>3</v>
      </c>
      <c r="Z154">
        <v>11</v>
      </c>
      <c r="AA154">
        <v>54</v>
      </c>
      <c r="AB154">
        <v>1</v>
      </c>
      <c r="AC154">
        <v>125</v>
      </c>
      <c r="AD154">
        <v>5</v>
      </c>
      <c r="AE154" t="s">
        <v>516</v>
      </c>
      <c r="AF154" s="84">
        <v>15000000</v>
      </c>
    </row>
    <row r="155" spans="1:32" ht="14.25">
      <c r="A155" s="74" t="str">
        <f t="shared" si="46"/>
        <v>11541</v>
      </c>
      <c r="B155" s="74" t="str">
        <f t="shared" si="55"/>
        <v>541</v>
      </c>
      <c r="C155">
        <v>26</v>
      </c>
      <c r="D155">
        <v>1</v>
      </c>
      <c r="E155">
        <v>3</v>
      </c>
      <c r="F155">
        <v>11</v>
      </c>
      <c r="G155">
        <v>54</v>
      </c>
      <c r="H155">
        <v>1</v>
      </c>
      <c r="I155">
        <v>125</v>
      </c>
      <c r="J155">
        <v>6</v>
      </c>
      <c r="K155" t="s">
        <v>516</v>
      </c>
      <c r="L155" s="83">
        <v>1900000000</v>
      </c>
      <c r="M155" s="74" t="str">
        <f t="shared" si="47"/>
        <v>5</v>
      </c>
      <c r="N155" s="74" t="str">
        <f t="shared" si="48"/>
        <v>4</v>
      </c>
      <c r="O155" s="74">
        <f t="shared" si="49"/>
      </c>
      <c r="P155" s="74" t="str">
        <f t="shared" si="50"/>
        <v>5.4.</v>
      </c>
      <c r="Q155" s="74">
        <f t="shared" si="51"/>
        <v>3</v>
      </c>
      <c r="R155" s="74" t="str">
        <f t="shared" si="52"/>
        <v>5.4.125</v>
      </c>
      <c r="S155" s="74" t="str">
        <f t="shared" si="53"/>
        <v>115.4.125</v>
      </c>
      <c r="T155" s="119">
        <f t="shared" si="54"/>
        <v>1900000000</v>
      </c>
      <c r="U155" s="111" t="str">
        <f t="shared" si="45"/>
        <v>Chao Baby</v>
      </c>
      <c r="W155">
        <v>26</v>
      </c>
      <c r="X155">
        <v>1</v>
      </c>
      <c r="Y155">
        <v>3</v>
      </c>
      <c r="Z155">
        <v>11</v>
      </c>
      <c r="AA155">
        <v>54</v>
      </c>
      <c r="AB155">
        <v>1</v>
      </c>
      <c r="AC155">
        <v>125</v>
      </c>
      <c r="AD155">
        <v>6</v>
      </c>
      <c r="AE155" t="s">
        <v>516</v>
      </c>
      <c r="AF155" s="84">
        <v>1900000000</v>
      </c>
    </row>
    <row r="156" spans="1:32" ht="14.25">
      <c r="A156" s="74" t="str">
        <f t="shared" si="46"/>
        <v>22511</v>
      </c>
      <c r="B156" s="74" t="str">
        <f t="shared" si="55"/>
        <v>511</v>
      </c>
      <c r="C156">
        <v>26</v>
      </c>
      <c r="D156">
        <v>1</v>
      </c>
      <c r="E156">
        <v>3</v>
      </c>
      <c r="F156">
        <v>22</v>
      </c>
      <c r="G156">
        <v>51</v>
      </c>
      <c r="H156">
        <v>1</v>
      </c>
      <c r="I156">
        <v>97</v>
      </c>
      <c r="J156">
        <v>2</v>
      </c>
      <c r="K156" t="s">
        <v>517</v>
      </c>
      <c r="L156" s="83">
        <v>1275000000</v>
      </c>
      <c r="M156" s="74" t="str">
        <f t="shared" si="47"/>
        <v>5</v>
      </c>
      <c r="N156" s="74" t="str">
        <f t="shared" si="48"/>
        <v>1</v>
      </c>
      <c r="O156" s="74">
        <f t="shared" si="49"/>
      </c>
      <c r="P156" s="74" t="str">
        <f t="shared" si="50"/>
        <v>5.1.</v>
      </c>
      <c r="Q156" s="74">
        <f t="shared" si="51"/>
        <v>2</v>
      </c>
      <c r="R156" s="74" t="str">
        <f t="shared" si="52"/>
        <v>5.1.097</v>
      </c>
      <c r="S156" s="74" t="str">
        <f t="shared" si="53"/>
        <v>225.1.097</v>
      </c>
      <c r="T156" s="119">
        <f t="shared" si="54"/>
        <v>1275000000</v>
      </c>
      <c r="U156" s="111" t="str">
        <f t="shared" si="45"/>
        <v>Chao Baby</v>
      </c>
      <c r="W156">
        <v>26</v>
      </c>
      <c r="X156">
        <v>1</v>
      </c>
      <c r="Y156">
        <v>3</v>
      </c>
      <c r="Z156">
        <v>22</v>
      </c>
      <c r="AA156">
        <v>51</v>
      </c>
      <c r="AB156">
        <v>1</v>
      </c>
      <c r="AC156">
        <v>97</v>
      </c>
      <c r="AD156">
        <v>2</v>
      </c>
      <c r="AE156" t="s">
        <v>517</v>
      </c>
      <c r="AF156" s="84">
        <v>1275000000</v>
      </c>
    </row>
    <row r="157" spans="1:32" ht="14.25">
      <c r="A157" s="74" t="str">
        <f t="shared" si="46"/>
        <v>22511</v>
      </c>
      <c r="B157" s="74" t="str">
        <f t="shared" si="55"/>
        <v>511</v>
      </c>
      <c r="C157">
        <v>26</v>
      </c>
      <c r="D157">
        <v>1</v>
      </c>
      <c r="E157">
        <v>3</v>
      </c>
      <c r="F157">
        <v>22</v>
      </c>
      <c r="G157">
        <v>51</v>
      </c>
      <c r="H157">
        <v>1</v>
      </c>
      <c r="I157">
        <v>97</v>
      </c>
      <c r="J157">
        <v>4</v>
      </c>
      <c r="K157" t="s">
        <v>517</v>
      </c>
      <c r="L157" s="83">
        <v>225000000</v>
      </c>
      <c r="M157" s="74" t="str">
        <f t="shared" si="47"/>
        <v>5</v>
      </c>
      <c r="N157" s="74" t="str">
        <f t="shared" si="48"/>
        <v>1</v>
      </c>
      <c r="O157" s="74">
        <f t="shared" si="49"/>
      </c>
      <c r="P157" s="74" t="str">
        <f t="shared" si="50"/>
        <v>5.1.</v>
      </c>
      <c r="Q157" s="74">
        <f t="shared" si="51"/>
        <v>2</v>
      </c>
      <c r="R157" s="74" t="str">
        <f t="shared" si="52"/>
        <v>5.1.097</v>
      </c>
      <c r="S157" s="74" t="str">
        <f t="shared" si="53"/>
        <v>225.1.097</v>
      </c>
      <c r="T157" s="119">
        <f t="shared" si="54"/>
        <v>225000000</v>
      </c>
      <c r="U157" s="111" t="str">
        <f t="shared" si="45"/>
        <v>Chao Baby</v>
      </c>
      <c r="W157">
        <v>26</v>
      </c>
      <c r="X157">
        <v>1</v>
      </c>
      <c r="Y157">
        <v>3</v>
      </c>
      <c r="Z157">
        <v>22</v>
      </c>
      <c r="AA157">
        <v>51</v>
      </c>
      <c r="AB157">
        <v>1</v>
      </c>
      <c r="AC157">
        <v>97</v>
      </c>
      <c r="AD157">
        <v>4</v>
      </c>
      <c r="AE157" t="s">
        <v>517</v>
      </c>
      <c r="AF157" s="84">
        <v>225000000</v>
      </c>
    </row>
    <row r="158" spans="1:32" ht="14.25">
      <c r="A158" s="74" t="str">
        <f t="shared" si="46"/>
        <v>22521</v>
      </c>
      <c r="B158" s="74" t="str">
        <f t="shared" si="55"/>
        <v>521</v>
      </c>
      <c r="C158">
        <v>26</v>
      </c>
      <c r="D158">
        <v>1</v>
      </c>
      <c r="E158">
        <v>3</v>
      </c>
      <c r="F158">
        <v>22</v>
      </c>
      <c r="G158">
        <v>52</v>
      </c>
      <c r="H158">
        <v>1</v>
      </c>
      <c r="I158">
        <v>104</v>
      </c>
      <c r="J158">
        <v>2</v>
      </c>
      <c r="K158" t="s">
        <v>518</v>
      </c>
      <c r="L158" s="83">
        <v>285723000</v>
      </c>
      <c r="M158" s="74" t="str">
        <f t="shared" si="47"/>
        <v>5</v>
      </c>
      <c r="N158" s="74" t="str">
        <f t="shared" si="48"/>
        <v>2</v>
      </c>
      <c r="O158" s="74">
        <f t="shared" si="49"/>
      </c>
      <c r="P158" s="74" t="str">
        <f t="shared" si="50"/>
        <v>5.2.</v>
      </c>
      <c r="Q158" s="74">
        <f t="shared" si="51"/>
        <v>3</v>
      </c>
      <c r="R158" s="74" t="str">
        <f t="shared" si="52"/>
        <v>5.2.104</v>
      </c>
      <c r="S158" s="74" t="str">
        <f t="shared" si="53"/>
        <v>225.2.104</v>
      </c>
      <c r="T158" s="119">
        <f t="shared" si="54"/>
        <v>285723000</v>
      </c>
      <c r="U158" s="111" t="str">
        <f t="shared" si="45"/>
        <v>Chao Baby</v>
      </c>
      <c r="W158">
        <v>26</v>
      </c>
      <c r="X158">
        <v>1</v>
      </c>
      <c r="Y158">
        <v>3</v>
      </c>
      <c r="Z158">
        <v>22</v>
      </c>
      <c r="AA158">
        <v>52</v>
      </c>
      <c r="AB158">
        <v>1</v>
      </c>
      <c r="AC158">
        <v>104</v>
      </c>
      <c r="AD158">
        <v>2</v>
      </c>
      <c r="AE158" t="s">
        <v>518</v>
      </c>
      <c r="AF158" s="84">
        <v>285723000</v>
      </c>
    </row>
    <row r="159" spans="1:32" ht="14.25">
      <c r="A159" s="74" t="str">
        <f t="shared" si="46"/>
        <v>22532</v>
      </c>
      <c r="B159" s="74" t="str">
        <f t="shared" si="55"/>
        <v>532</v>
      </c>
      <c r="C159">
        <v>26</v>
      </c>
      <c r="D159">
        <v>1</v>
      </c>
      <c r="E159">
        <v>3</v>
      </c>
      <c r="F159">
        <v>22</v>
      </c>
      <c r="G159">
        <v>53</v>
      </c>
      <c r="H159">
        <v>2</v>
      </c>
      <c r="I159">
        <v>111</v>
      </c>
      <c r="J159">
        <v>2</v>
      </c>
      <c r="K159" t="s">
        <v>519</v>
      </c>
      <c r="L159" s="83">
        <v>57230000</v>
      </c>
      <c r="M159" s="74" t="str">
        <f t="shared" si="47"/>
        <v>5</v>
      </c>
      <c r="N159" s="74" t="str">
        <f t="shared" si="48"/>
        <v>3</v>
      </c>
      <c r="O159" s="74">
        <f t="shared" si="49"/>
      </c>
      <c r="P159" s="74" t="str">
        <f t="shared" si="50"/>
        <v>5.3.</v>
      </c>
      <c r="Q159" s="74">
        <f t="shared" si="51"/>
        <v>3</v>
      </c>
      <c r="R159" s="74" t="str">
        <f t="shared" si="52"/>
        <v>5.3.111</v>
      </c>
      <c r="S159" s="74" t="str">
        <f t="shared" si="53"/>
        <v>225.3.111</v>
      </c>
      <c r="T159" s="119">
        <f t="shared" si="54"/>
        <v>57230000</v>
      </c>
      <c r="U159" s="111" t="str">
        <f t="shared" si="45"/>
        <v>Chao Baby</v>
      </c>
      <c r="W159">
        <v>26</v>
      </c>
      <c r="X159">
        <v>1</v>
      </c>
      <c r="Y159">
        <v>3</v>
      </c>
      <c r="Z159">
        <v>22</v>
      </c>
      <c r="AA159">
        <v>53</v>
      </c>
      <c r="AB159">
        <v>2</v>
      </c>
      <c r="AC159">
        <v>111</v>
      </c>
      <c r="AD159">
        <v>2</v>
      </c>
      <c r="AE159" t="s">
        <v>519</v>
      </c>
      <c r="AF159" s="84">
        <v>57230000</v>
      </c>
    </row>
    <row r="160" spans="1:32" ht="14.25">
      <c r="A160" s="74" t="str">
        <f t="shared" si="46"/>
        <v>33532</v>
      </c>
      <c r="B160" s="74" t="str">
        <f t="shared" si="55"/>
        <v>532</v>
      </c>
      <c r="C160">
        <v>26</v>
      </c>
      <c r="D160">
        <v>1</v>
      </c>
      <c r="E160">
        <v>3</v>
      </c>
      <c r="F160">
        <v>33</v>
      </c>
      <c r="G160">
        <v>53</v>
      </c>
      <c r="H160">
        <v>2</v>
      </c>
      <c r="I160">
        <v>111</v>
      </c>
      <c r="J160">
        <v>2</v>
      </c>
      <c r="K160" t="s">
        <v>520</v>
      </c>
      <c r="L160" s="83">
        <v>32861250</v>
      </c>
      <c r="M160" s="74" t="str">
        <f t="shared" si="47"/>
        <v>5</v>
      </c>
      <c r="N160" s="74" t="str">
        <f t="shared" si="48"/>
        <v>3</v>
      </c>
      <c r="O160" s="74">
        <f t="shared" si="49"/>
      </c>
      <c r="P160" s="74" t="str">
        <f t="shared" si="50"/>
        <v>5.3.</v>
      </c>
      <c r="Q160" s="74">
        <f t="shared" si="51"/>
        <v>3</v>
      </c>
      <c r="R160" s="74" t="str">
        <f t="shared" si="52"/>
        <v>5.3.111</v>
      </c>
      <c r="S160" s="74" t="str">
        <f t="shared" si="53"/>
        <v>335.3.111</v>
      </c>
      <c r="T160" s="119">
        <f t="shared" si="54"/>
        <v>32861250</v>
      </c>
      <c r="U160" s="111" t="str">
        <f t="shared" si="45"/>
        <v>Chao Baby</v>
      </c>
      <c r="W160">
        <v>26</v>
      </c>
      <c r="X160">
        <v>1</v>
      </c>
      <c r="Y160">
        <v>3</v>
      </c>
      <c r="Z160">
        <v>33</v>
      </c>
      <c r="AA160">
        <v>53</v>
      </c>
      <c r="AB160">
        <v>2</v>
      </c>
      <c r="AC160">
        <v>111</v>
      </c>
      <c r="AD160">
        <v>2</v>
      </c>
      <c r="AE160" t="s">
        <v>520</v>
      </c>
      <c r="AF160" s="84">
        <v>32861250</v>
      </c>
    </row>
    <row r="161" spans="1:32" ht="14.25">
      <c r="A161" s="74" t="str">
        <f t="shared" si="46"/>
        <v>33532</v>
      </c>
      <c r="B161" s="74" t="str">
        <f t="shared" si="55"/>
        <v>532</v>
      </c>
      <c r="C161">
        <v>26</v>
      </c>
      <c r="D161">
        <v>1</v>
      </c>
      <c r="E161">
        <v>3</v>
      </c>
      <c r="F161">
        <v>33</v>
      </c>
      <c r="G161">
        <v>53</v>
      </c>
      <c r="H161">
        <v>2</v>
      </c>
      <c r="I161">
        <v>111</v>
      </c>
      <c r="J161">
        <v>80</v>
      </c>
      <c r="K161" t="s">
        <v>521</v>
      </c>
      <c r="L161" s="83">
        <v>5010172023</v>
      </c>
      <c r="M161" s="74" t="str">
        <f t="shared" si="47"/>
        <v>5</v>
      </c>
      <c r="N161" s="74" t="str">
        <f t="shared" si="48"/>
        <v>3</v>
      </c>
      <c r="O161" s="74">
        <f t="shared" si="49"/>
      </c>
      <c r="P161" s="74" t="str">
        <f t="shared" si="50"/>
        <v>5.3.</v>
      </c>
      <c r="Q161" s="74">
        <f t="shared" si="51"/>
        <v>3</v>
      </c>
      <c r="R161" s="74" t="str">
        <f t="shared" si="52"/>
        <v>5.3.111</v>
      </c>
      <c r="S161" s="74" t="str">
        <f t="shared" si="53"/>
        <v>335.3.111</v>
      </c>
      <c r="T161" s="119">
        <f t="shared" si="54"/>
        <v>5010172023</v>
      </c>
      <c r="U161" s="111" t="str">
        <f t="shared" si="45"/>
        <v>Chao Baby</v>
      </c>
      <c r="W161">
        <v>26</v>
      </c>
      <c r="X161">
        <v>1</v>
      </c>
      <c r="Y161">
        <v>3</v>
      </c>
      <c r="Z161">
        <v>33</v>
      </c>
      <c r="AA161">
        <v>53</v>
      </c>
      <c r="AB161">
        <v>2</v>
      </c>
      <c r="AC161">
        <v>111</v>
      </c>
      <c r="AD161">
        <v>80</v>
      </c>
      <c r="AE161" t="s">
        <v>521</v>
      </c>
      <c r="AF161" s="84">
        <v>5010172023</v>
      </c>
    </row>
    <row r="162" spans="1:32" ht="14.25">
      <c r="A162" s="74" t="str">
        <f t="shared" si="46"/>
        <v>11131</v>
      </c>
      <c r="B162" s="74" t="str">
        <f t="shared" si="55"/>
        <v>131</v>
      </c>
      <c r="C162">
        <v>27</v>
      </c>
      <c r="D162">
        <v>1</v>
      </c>
      <c r="E162">
        <v>3</v>
      </c>
      <c r="F162">
        <v>11</v>
      </c>
      <c r="G162">
        <v>13</v>
      </c>
      <c r="H162">
        <v>1</v>
      </c>
      <c r="I162">
        <v>29</v>
      </c>
      <c r="J162">
        <v>4</v>
      </c>
      <c r="K162" t="s">
        <v>487</v>
      </c>
      <c r="L162" s="83">
        <v>94313140</v>
      </c>
      <c r="M162" s="74" t="str">
        <f t="shared" si="47"/>
        <v>1</v>
      </c>
      <c r="N162" s="74" t="str">
        <f t="shared" si="48"/>
        <v>3</v>
      </c>
      <c r="O162" s="74">
        <f t="shared" si="49"/>
      </c>
      <c r="P162" s="74" t="str">
        <f t="shared" si="50"/>
        <v>1.3.</v>
      </c>
      <c r="Q162" s="74">
        <f t="shared" si="51"/>
        <v>2</v>
      </c>
      <c r="R162" s="74" t="str">
        <f t="shared" si="52"/>
        <v>1.3.029</v>
      </c>
      <c r="S162" s="74" t="str">
        <f t="shared" si="53"/>
        <v>111.3.029</v>
      </c>
      <c r="T162" s="119">
        <f t="shared" si="54"/>
        <v>94313140</v>
      </c>
      <c r="U162" s="111" t="str">
        <f t="shared" si="45"/>
        <v>Chao Baby</v>
      </c>
      <c r="W162">
        <v>27</v>
      </c>
      <c r="X162">
        <v>1</v>
      </c>
      <c r="Y162">
        <v>3</v>
      </c>
      <c r="Z162">
        <v>11</v>
      </c>
      <c r="AA162">
        <v>13</v>
      </c>
      <c r="AB162">
        <v>1</v>
      </c>
      <c r="AC162">
        <v>29</v>
      </c>
      <c r="AD162">
        <v>4</v>
      </c>
      <c r="AE162" t="s">
        <v>487</v>
      </c>
      <c r="AF162" s="84">
        <v>94313140</v>
      </c>
    </row>
    <row r="163" spans="1:32" ht="14.25">
      <c r="A163" s="74" t="str">
        <f t="shared" si="46"/>
        <v>11135</v>
      </c>
      <c r="B163" s="74" t="str">
        <f t="shared" si="55"/>
        <v>135</v>
      </c>
      <c r="C163">
        <v>27</v>
      </c>
      <c r="D163">
        <v>1</v>
      </c>
      <c r="E163">
        <v>3</v>
      </c>
      <c r="F163">
        <v>11</v>
      </c>
      <c r="G163">
        <v>13</v>
      </c>
      <c r="H163">
        <v>5</v>
      </c>
      <c r="I163">
        <v>32</v>
      </c>
      <c r="J163">
        <v>3</v>
      </c>
      <c r="K163" t="s">
        <v>522</v>
      </c>
      <c r="L163" s="83">
        <v>5924800</v>
      </c>
      <c r="M163" s="74" t="str">
        <f t="shared" si="47"/>
        <v>1</v>
      </c>
      <c r="N163" s="74" t="str">
        <f t="shared" si="48"/>
        <v>3</v>
      </c>
      <c r="O163" s="74">
        <f t="shared" si="49"/>
      </c>
      <c r="P163" s="74" t="str">
        <f t="shared" si="50"/>
        <v>1.3.</v>
      </c>
      <c r="Q163" s="74">
        <f t="shared" si="51"/>
        <v>2</v>
      </c>
      <c r="R163" s="74" t="str">
        <f t="shared" si="52"/>
        <v>1.3.032</v>
      </c>
      <c r="S163" s="74" t="str">
        <f t="shared" si="53"/>
        <v>111.3.032</v>
      </c>
      <c r="T163" s="119">
        <f t="shared" si="54"/>
        <v>5924800</v>
      </c>
      <c r="U163" s="111" t="str">
        <f t="shared" si="45"/>
        <v>Chao Baby</v>
      </c>
      <c r="W163">
        <v>27</v>
      </c>
      <c r="X163">
        <v>1</v>
      </c>
      <c r="Y163">
        <v>3</v>
      </c>
      <c r="Z163">
        <v>11</v>
      </c>
      <c r="AA163">
        <v>13</v>
      </c>
      <c r="AB163">
        <v>5</v>
      </c>
      <c r="AC163">
        <v>32</v>
      </c>
      <c r="AD163">
        <v>3</v>
      </c>
      <c r="AE163" t="s">
        <v>522</v>
      </c>
      <c r="AF163" s="84">
        <v>5924800</v>
      </c>
    </row>
    <row r="164" spans="1:32" ht="14.25">
      <c r="A164" s="74" t="str">
        <f t="shared" si="46"/>
        <v>11135</v>
      </c>
      <c r="B164" s="74" t="str">
        <f t="shared" si="55"/>
        <v>135</v>
      </c>
      <c r="C164">
        <v>27</v>
      </c>
      <c r="D164">
        <v>1</v>
      </c>
      <c r="E164">
        <v>3</v>
      </c>
      <c r="F164">
        <v>11</v>
      </c>
      <c r="G164">
        <v>13</v>
      </c>
      <c r="H164">
        <v>5</v>
      </c>
      <c r="I164">
        <v>32</v>
      </c>
      <c r="J164">
        <v>4</v>
      </c>
      <c r="K164" t="s">
        <v>522</v>
      </c>
      <c r="L164" s="83">
        <v>333590449</v>
      </c>
      <c r="M164" s="74" t="str">
        <f t="shared" si="47"/>
        <v>1</v>
      </c>
      <c r="N164" s="74" t="str">
        <f t="shared" si="48"/>
        <v>3</v>
      </c>
      <c r="O164" s="74">
        <f t="shared" si="49"/>
      </c>
      <c r="P164" s="74" t="str">
        <f t="shared" si="50"/>
        <v>1.3.</v>
      </c>
      <c r="Q164" s="74">
        <f t="shared" si="51"/>
        <v>2</v>
      </c>
      <c r="R164" s="74" t="str">
        <f t="shared" si="52"/>
        <v>1.3.032</v>
      </c>
      <c r="S164" s="74" t="str">
        <f t="shared" si="53"/>
        <v>111.3.032</v>
      </c>
      <c r="T164" s="119">
        <f t="shared" si="54"/>
        <v>333590449</v>
      </c>
      <c r="U164" s="111" t="str">
        <f t="shared" si="45"/>
        <v>Chao Baby</v>
      </c>
      <c r="W164">
        <v>27</v>
      </c>
      <c r="X164">
        <v>1</v>
      </c>
      <c r="Y164">
        <v>3</v>
      </c>
      <c r="Z164">
        <v>11</v>
      </c>
      <c r="AA164">
        <v>13</v>
      </c>
      <c r="AB164">
        <v>5</v>
      </c>
      <c r="AC164">
        <v>32</v>
      </c>
      <c r="AD164">
        <v>4</v>
      </c>
      <c r="AE164" t="s">
        <v>522</v>
      </c>
      <c r="AF164" s="84">
        <v>333590449</v>
      </c>
    </row>
    <row r="165" spans="1:32" ht="14.25">
      <c r="A165" s="74" t="str">
        <f t="shared" si="46"/>
        <v>11137</v>
      </c>
      <c r="B165" s="74" t="str">
        <f t="shared" si="55"/>
        <v>137</v>
      </c>
      <c r="C165">
        <v>27</v>
      </c>
      <c r="D165">
        <v>1</v>
      </c>
      <c r="E165">
        <v>3</v>
      </c>
      <c r="F165">
        <v>11</v>
      </c>
      <c r="G165">
        <v>13</v>
      </c>
      <c r="H165">
        <v>7</v>
      </c>
      <c r="I165">
        <v>31</v>
      </c>
      <c r="J165">
        <v>4</v>
      </c>
      <c r="K165" t="s">
        <v>523</v>
      </c>
      <c r="L165" s="83">
        <v>121900000</v>
      </c>
      <c r="M165" s="74" t="str">
        <f t="shared" si="47"/>
        <v>1</v>
      </c>
      <c r="N165" s="74" t="str">
        <f t="shared" si="48"/>
        <v>3</v>
      </c>
      <c r="O165" s="74">
        <f t="shared" si="49"/>
      </c>
      <c r="P165" s="74" t="str">
        <f t="shared" si="50"/>
        <v>1.3.</v>
      </c>
      <c r="Q165" s="74">
        <f t="shared" si="51"/>
        <v>2</v>
      </c>
      <c r="R165" s="74" t="str">
        <f t="shared" si="52"/>
        <v>1.3.031</v>
      </c>
      <c r="S165" s="74" t="str">
        <f t="shared" si="53"/>
        <v>111.3.031</v>
      </c>
      <c r="T165" s="119">
        <f t="shared" si="54"/>
        <v>121900000</v>
      </c>
      <c r="U165" s="111" t="str">
        <f t="shared" si="45"/>
        <v>Chao Baby</v>
      </c>
      <c r="W165">
        <v>27</v>
      </c>
      <c r="X165">
        <v>1</v>
      </c>
      <c r="Y165">
        <v>3</v>
      </c>
      <c r="Z165">
        <v>11</v>
      </c>
      <c r="AA165">
        <v>13</v>
      </c>
      <c r="AB165">
        <v>7</v>
      </c>
      <c r="AC165">
        <v>31</v>
      </c>
      <c r="AD165">
        <v>4</v>
      </c>
      <c r="AE165" t="s">
        <v>523</v>
      </c>
      <c r="AF165" s="84">
        <v>121900000</v>
      </c>
    </row>
    <row r="166" spans="1:32" ht="14.25">
      <c r="A166" s="74" t="str">
        <f t="shared" si="46"/>
        <v>11139</v>
      </c>
      <c r="B166" s="74" t="str">
        <f t="shared" si="55"/>
        <v>139</v>
      </c>
      <c r="C166">
        <v>27</v>
      </c>
      <c r="D166">
        <v>1</v>
      </c>
      <c r="E166">
        <v>3</v>
      </c>
      <c r="F166">
        <v>11</v>
      </c>
      <c r="G166">
        <v>13</v>
      </c>
      <c r="H166">
        <v>9</v>
      </c>
      <c r="I166">
        <v>19</v>
      </c>
      <c r="J166">
        <v>4</v>
      </c>
      <c r="K166" t="s">
        <v>524</v>
      </c>
      <c r="L166" s="83">
        <v>22880000</v>
      </c>
      <c r="M166" s="74" t="str">
        <f t="shared" si="47"/>
        <v>1</v>
      </c>
      <c r="N166" s="74" t="str">
        <f t="shared" si="48"/>
        <v>3</v>
      </c>
      <c r="O166" s="74">
        <f t="shared" si="49"/>
      </c>
      <c r="P166" s="74" t="str">
        <f t="shared" si="50"/>
        <v>1.3.</v>
      </c>
      <c r="Q166" s="74">
        <f t="shared" si="51"/>
        <v>2</v>
      </c>
      <c r="R166" s="74" t="str">
        <f t="shared" si="52"/>
        <v>1.3.019</v>
      </c>
      <c r="S166" s="74" t="str">
        <f t="shared" si="53"/>
        <v>111.3.019</v>
      </c>
      <c r="T166" s="119">
        <f t="shared" si="54"/>
        <v>22880000</v>
      </c>
      <c r="U166" s="111" t="str">
        <f t="shared" si="45"/>
        <v>Chao Baby</v>
      </c>
      <c r="W166">
        <v>27</v>
      </c>
      <c r="X166">
        <v>1</v>
      </c>
      <c r="Y166">
        <v>3</v>
      </c>
      <c r="Z166">
        <v>11</v>
      </c>
      <c r="AA166">
        <v>13</v>
      </c>
      <c r="AB166">
        <v>9</v>
      </c>
      <c r="AC166">
        <v>19</v>
      </c>
      <c r="AD166">
        <v>4</v>
      </c>
      <c r="AE166" t="s">
        <v>524</v>
      </c>
      <c r="AF166" s="84">
        <v>22880000</v>
      </c>
    </row>
    <row r="167" spans="1:32" ht="14.25">
      <c r="A167" s="74" t="str">
        <f t="shared" si="46"/>
        <v>11342</v>
      </c>
      <c r="B167" s="74" t="str">
        <f t="shared" si="55"/>
        <v>342</v>
      </c>
      <c r="C167">
        <v>27</v>
      </c>
      <c r="D167">
        <v>1</v>
      </c>
      <c r="E167">
        <v>3</v>
      </c>
      <c r="F167">
        <v>11</v>
      </c>
      <c r="G167">
        <v>34</v>
      </c>
      <c r="H167">
        <v>2</v>
      </c>
      <c r="I167">
        <v>42</v>
      </c>
      <c r="J167">
        <v>3</v>
      </c>
      <c r="K167" t="s">
        <v>525</v>
      </c>
      <c r="L167" s="83">
        <v>17400000</v>
      </c>
      <c r="M167" s="74" t="str">
        <f t="shared" si="47"/>
        <v>3</v>
      </c>
      <c r="N167" s="74" t="str">
        <f t="shared" si="48"/>
        <v>4</v>
      </c>
      <c r="O167" s="74">
        <f t="shared" si="49"/>
      </c>
      <c r="P167" s="74" t="str">
        <f t="shared" si="50"/>
        <v>3.4.</v>
      </c>
      <c r="Q167" s="74">
        <f t="shared" si="51"/>
        <v>2</v>
      </c>
      <c r="R167" s="74" t="str">
        <f t="shared" si="52"/>
        <v>3.4.042</v>
      </c>
      <c r="S167" s="74" t="str">
        <f t="shared" si="53"/>
        <v>113.4.042</v>
      </c>
      <c r="T167" s="119">
        <f t="shared" si="54"/>
        <v>17400000</v>
      </c>
      <c r="U167" s="111" t="str">
        <f t="shared" si="45"/>
        <v>Chao Baby</v>
      </c>
      <c r="W167">
        <v>27</v>
      </c>
      <c r="X167">
        <v>1</v>
      </c>
      <c r="Y167">
        <v>3</v>
      </c>
      <c r="Z167">
        <v>11</v>
      </c>
      <c r="AA167">
        <v>34</v>
      </c>
      <c r="AB167">
        <v>2</v>
      </c>
      <c r="AC167">
        <v>42</v>
      </c>
      <c r="AD167">
        <v>3</v>
      </c>
      <c r="AE167" t="s">
        <v>525</v>
      </c>
      <c r="AF167" s="84">
        <v>17400000</v>
      </c>
    </row>
    <row r="168" spans="1:32" ht="14.25">
      <c r="A168" s="74" t="str">
        <f t="shared" si="46"/>
        <v>11342</v>
      </c>
      <c r="B168" s="74" t="str">
        <f t="shared" si="55"/>
        <v>342</v>
      </c>
      <c r="C168">
        <v>27</v>
      </c>
      <c r="D168">
        <v>1</v>
      </c>
      <c r="E168">
        <v>3</v>
      </c>
      <c r="F168">
        <v>11</v>
      </c>
      <c r="G168">
        <v>34</v>
      </c>
      <c r="H168">
        <v>2</v>
      </c>
      <c r="I168">
        <v>42</v>
      </c>
      <c r="J168">
        <v>4</v>
      </c>
      <c r="K168" t="s">
        <v>525</v>
      </c>
      <c r="L168" s="83">
        <v>425640000</v>
      </c>
      <c r="M168" s="74" t="str">
        <f t="shared" si="47"/>
        <v>3</v>
      </c>
      <c r="N168" s="74" t="str">
        <f t="shared" si="48"/>
        <v>4</v>
      </c>
      <c r="O168" s="74">
        <f t="shared" si="49"/>
      </c>
      <c r="P168" s="74" t="str">
        <f t="shared" si="50"/>
        <v>3.4.</v>
      </c>
      <c r="Q168" s="74">
        <f t="shared" si="51"/>
        <v>2</v>
      </c>
      <c r="R168" s="74" t="str">
        <f t="shared" si="52"/>
        <v>3.4.042</v>
      </c>
      <c r="S168" s="74" t="str">
        <f t="shared" si="53"/>
        <v>113.4.042</v>
      </c>
      <c r="T168" s="119">
        <f t="shared" si="54"/>
        <v>425640000</v>
      </c>
      <c r="U168" s="111" t="str">
        <f t="shared" si="45"/>
        <v>Chao Baby</v>
      </c>
      <c r="W168">
        <v>27</v>
      </c>
      <c r="X168">
        <v>1</v>
      </c>
      <c r="Y168">
        <v>3</v>
      </c>
      <c r="Z168">
        <v>11</v>
      </c>
      <c r="AA168">
        <v>34</v>
      </c>
      <c r="AB168">
        <v>2</v>
      </c>
      <c r="AC168">
        <v>42</v>
      </c>
      <c r="AD168">
        <v>4</v>
      </c>
      <c r="AE168" t="s">
        <v>525</v>
      </c>
      <c r="AF168" s="84">
        <v>425640000</v>
      </c>
    </row>
    <row r="169" spans="1:32" ht="14.25">
      <c r="A169" s="74" t="str">
        <f t="shared" si="46"/>
        <v>11433</v>
      </c>
      <c r="B169" s="74" t="str">
        <f t="shared" si="55"/>
        <v>433</v>
      </c>
      <c r="C169">
        <v>27</v>
      </c>
      <c r="D169">
        <v>1</v>
      </c>
      <c r="E169">
        <v>3</v>
      </c>
      <c r="F169">
        <v>11</v>
      </c>
      <c r="G169">
        <v>43</v>
      </c>
      <c r="H169">
        <v>3</v>
      </c>
      <c r="I169">
        <v>72</v>
      </c>
      <c r="J169">
        <v>4</v>
      </c>
      <c r="K169" t="s">
        <v>526</v>
      </c>
      <c r="L169" s="83">
        <v>73548800</v>
      </c>
      <c r="M169" s="74" t="str">
        <f t="shared" si="47"/>
        <v>4</v>
      </c>
      <c r="N169" s="74" t="str">
        <f t="shared" si="48"/>
        <v>3</v>
      </c>
      <c r="O169" s="74">
        <f t="shared" si="49"/>
      </c>
      <c r="P169" s="74" t="str">
        <f t="shared" si="50"/>
        <v>4.3.</v>
      </c>
      <c r="Q169" s="74">
        <f t="shared" si="51"/>
        <v>2</v>
      </c>
      <c r="R169" s="74" t="str">
        <f t="shared" si="52"/>
        <v>4.3.072</v>
      </c>
      <c r="S169" s="74" t="str">
        <f t="shared" si="53"/>
        <v>114.3.072</v>
      </c>
      <c r="T169" s="119">
        <f t="shared" si="54"/>
        <v>73548800</v>
      </c>
      <c r="U169" s="111" t="str">
        <f t="shared" si="45"/>
        <v>Chao Baby</v>
      </c>
      <c r="W169">
        <v>27</v>
      </c>
      <c r="X169">
        <v>1</v>
      </c>
      <c r="Y169">
        <v>3</v>
      </c>
      <c r="Z169">
        <v>11</v>
      </c>
      <c r="AA169">
        <v>43</v>
      </c>
      <c r="AB169">
        <v>3</v>
      </c>
      <c r="AC169">
        <v>72</v>
      </c>
      <c r="AD169">
        <v>4</v>
      </c>
      <c r="AE169" t="s">
        <v>526</v>
      </c>
      <c r="AF169" s="84">
        <v>73548800</v>
      </c>
    </row>
    <row r="170" spans="1:32" ht="14.25">
      <c r="A170" s="74" t="str">
        <f t="shared" si="46"/>
        <v>11113</v>
      </c>
      <c r="B170" s="74" t="str">
        <f t="shared" si="55"/>
        <v>113</v>
      </c>
      <c r="C170">
        <v>28</v>
      </c>
      <c r="D170">
        <v>1</v>
      </c>
      <c r="E170">
        <v>3</v>
      </c>
      <c r="F170">
        <v>11</v>
      </c>
      <c r="G170">
        <v>11</v>
      </c>
      <c r="H170">
        <v>3</v>
      </c>
      <c r="I170">
        <v>9</v>
      </c>
      <c r="J170">
        <v>5</v>
      </c>
      <c r="K170" t="s">
        <v>527</v>
      </c>
      <c r="L170" s="83">
        <v>315000000</v>
      </c>
      <c r="M170" s="74" t="str">
        <f t="shared" si="47"/>
        <v>1</v>
      </c>
      <c r="N170" s="74" t="str">
        <f t="shared" si="48"/>
        <v>1</v>
      </c>
      <c r="O170" s="74">
        <f t="shared" si="49"/>
      </c>
      <c r="P170" s="74" t="str">
        <f t="shared" si="50"/>
        <v>1.1.</v>
      </c>
      <c r="Q170" s="74">
        <f t="shared" si="51"/>
        <v>1</v>
      </c>
      <c r="R170" s="74" t="str">
        <f t="shared" si="52"/>
        <v>1.1.009</v>
      </c>
      <c r="S170" s="74" t="str">
        <f t="shared" si="53"/>
        <v>111.1.009</v>
      </c>
      <c r="T170" s="119">
        <f t="shared" si="54"/>
        <v>315000000</v>
      </c>
      <c r="U170" s="111" t="str">
        <f t="shared" si="45"/>
        <v>Chao Baby</v>
      </c>
      <c r="W170">
        <v>28</v>
      </c>
      <c r="X170">
        <v>1</v>
      </c>
      <c r="Y170">
        <v>3</v>
      </c>
      <c r="Z170">
        <v>11</v>
      </c>
      <c r="AA170">
        <v>11</v>
      </c>
      <c r="AB170">
        <v>3</v>
      </c>
      <c r="AC170">
        <v>9</v>
      </c>
      <c r="AD170">
        <v>5</v>
      </c>
      <c r="AE170" t="s">
        <v>527</v>
      </c>
      <c r="AF170" s="84">
        <v>315000000</v>
      </c>
    </row>
    <row r="171" spans="1:32" ht="14.25">
      <c r="A171" s="74" t="str">
        <f t="shared" si="46"/>
        <v>11113</v>
      </c>
      <c r="B171" s="74" t="str">
        <f t="shared" si="55"/>
        <v>113</v>
      </c>
      <c r="C171">
        <v>28</v>
      </c>
      <c r="D171">
        <v>1</v>
      </c>
      <c r="E171">
        <v>3</v>
      </c>
      <c r="F171">
        <v>11</v>
      </c>
      <c r="G171">
        <v>11</v>
      </c>
      <c r="H171">
        <v>3</v>
      </c>
      <c r="I171">
        <v>9</v>
      </c>
      <c r="J171">
        <v>15</v>
      </c>
      <c r="K171" t="s">
        <v>527</v>
      </c>
      <c r="L171" s="83">
        <v>315000000</v>
      </c>
      <c r="M171" s="74" t="str">
        <f t="shared" si="47"/>
        <v>1</v>
      </c>
      <c r="N171" s="74" t="str">
        <f t="shared" si="48"/>
        <v>1</v>
      </c>
      <c r="O171" s="74">
        <f t="shared" si="49"/>
      </c>
      <c r="P171" s="74" t="str">
        <f t="shared" si="50"/>
        <v>1.1.</v>
      </c>
      <c r="Q171" s="74">
        <f t="shared" si="51"/>
        <v>1</v>
      </c>
      <c r="R171" s="74" t="str">
        <f t="shared" si="52"/>
        <v>1.1.009</v>
      </c>
      <c r="S171" s="74" t="str">
        <f t="shared" si="53"/>
        <v>111.1.009</v>
      </c>
      <c r="T171" s="119">
        <f t="shared" si="54"/>
        <v>315000000</v>
      </c>
      <c r="U171" s="111" t="str">
        <f t="shared" si="45"/>
        <v>Chao Baby</v>
      </c>
      <c r="W171">
        <v>28</v>
      </c>
      <c r="X171">
        <v>1</v>
      </c>
      <c r="Y171">
        <v>3</v>
      </c>
      <c r="Z171">
        <v>11</v>
      </c>
      <c r="AA171">
        <v>11</v>
      </c>
      <c r="AB171">
        <v>3</v>
      </c>
      <c r="AC171">
        <v>9</v>
      </c>
      <c r="AD171">
        <v>15</v>
      </c>
      <c r="AE171" t="s">
        <v>527</v>
      </c>
      <c r="AF171" s="84">
        <v>315000000</v>
      </c>
    </row>
    <row r="172" spans="1:32" ht="14.25">
      <c r="A172" s="74" t="str">
        <f t="shared" si="46"/>
        <v>11113</v>
      </c>
      <c r="B172" s="74" t="str">
        <f t="shared" si="55"/>
        <v>113</v>
      </c>
      <c r="C172">
        <v>28</v>
      </c>
      <c r="D172">
        <v>2</v>
      </c>
      <c r="E172">
        <v>3</v>
      </c>
      <c r="F172">
        <v>11</v>
      </c>
      <c r="G172">
        <v>11</v>
      </c>
      <c r="H172">
        <v>3</v>
      </c>
      <c r="I172">
        <v>9</v>
      </c>
      <c r="J172">
        <v>45</v>
      </c>
      <c r="K172" t="s">
        <v>527</v>
      </c>
      <c r="L172" s="83">
        <v>858900000</v>
      </c>
      <c r="M172" s="74" t="str">
        <f t="shared" si="47"/>
        <v>1</v>
      </c>
      <c r="N172" s="74" t="str">
        <f t="shared" si="48"/>
        <v>1</v>
      </c>
      <c r="O172" s="74">
        <f t="shared" si="49"/>
      </c>
      <c r="P172" s="74" t="str">
        <f t="shared" si="50"/>
        <v>1.1.</v>
      </c>
      <c r="Q172" s="74">
        <f t="shared" si="51"/>
        <v>1</v>
      </c>
      <c r="R172" s="74" t="str">
        <f t="shared" si="52"/>
        <v>1.1.009</v>
      </c>
      <c r="S172" s="74" t="str">
        <f t="shared" si="53"/>
        <v>111.1.009</v>
      </c>
      <c r="T172" s="84">
        <f t="shared" si="54"/>
        <v>858900000</v>
      </c>
      <c r="U172" s="111" t="str">
        <f t="shared" si="45"/>
        <v>Chao Baby</v>
      </c>
      <c r="W172">
        <v>28</v>
      </c>
      <c r="X172">
        <v>2</v>
      </c>
      <c r="Y172">
        <v>3</v>
      </c>
      <c r="Z172">
        <v>11</v>
      </c>
      <c r="AA172">
        <v>11</v>
      </c>
      <c r="AB172">
        <v>3</v>
      </c>
      <c r="AC172">
        <v>9</v>
      </c>
      <c r="AD172">
        <v>45</v>
      </c>
      <c r="AE172" t="s">
        <v>527</v>
      </c>
      <c r="AF172" s="84">
        <v>858900000</v>
      </c>
    </row>
    <row r="173" spans="1:32" ht="14.25">
      <c r="A173" s="74" t="str">
        <f>IF(F173=81,CONCATENATE(11,B173),IF(F173=82,CONCATENATE(22,B173),IF(F173=83,CONCATENATE(33,B173),IF(F173=85,CONCATENATE(55,B173),CONCATENATE(F173,B173)))))</f>
        <v>11112</v>
      </c>
      <c r="B173" s="74" t="str">
        <f>CONCATENATE(G173,H173)</f>
        <v>112</v>
      </c>
      <c r="C173">
        <v>28</v>
      </c>
      <c r="D173">
        <v>4</v>
      </c>
      <c r="E173">
        <v>3</v>
      </c>
      <c r="F173">
        <v>11</v>
      </c>
      <c r="G173">
        <v>11</v>
      </c>
      <c r="H173">
        <v>2</v>
      </c>
      <c r="I173">
        <v>5</v>
      </c>
      <c r="J173">
        <v>4</v>
      </c>
      <c r="K173" t="s">
        <v>756</v>
      </c>
      <c r="L173" s="83">
        <v>188475000</v>
      </c>
      <c r="M173" s="74" t="str">
        <f t="shared" si="47"/>
        <v>1</v>
      </c>
      <c r="N173" s="74" t="str">
        <f t="shared" si="48"/>
        <v>1</v>
      </c>
      <c r="O173" s="74">
        <f t="shared" si="49"/>
      </c>
      <c r="P173" s="74" t="str">
        <f t="shared" si="50"/>
        <v>1.1.</v>
      </c>
      <c r="Q173" s="74">
        <f t="shared" si="51"/>
        <v>1</v>
      </c>
      <c r="R173" s="74" t="str">
        <f t="shared" si="52"/>
        <v>1.1.005</v>
      </c>
      <c r="S173" s="74" t="str">
        <f t="shared" si="53"/>
        <v>111.1.005</v>
      </c>
      <c r="T173" s="84">
        <f>L173</f>
        <v>188475000</v>
      </c>
      <c r="U173" s="111" t="str">
        <f t="shared" si="45"/>
        <v>Chao Baby</v>
      </c>
      <c r="W173">
        <v>28</v>
      </c>
      <c r="X173">
        <v>4</v>
      </c>
      <c r="Y173">
        <v>3</v>
      </c>
      <c r="Z173">
        <v>11</v>
      </c>
      <c r="AA173">
        <v>11</v>
      </c>
      <c r="AB173">
        <v>2</v>
      </c>
      <c r="AC173">
        <v>5</v>
      </c>
      <c r="AD173">
        <v>4</v>
      </c>
      <c r="AE173" t="s">
        <v>756</v>
      </c>
      <c r="AF173" s="84">
        <v>188475000</v>
      </c>
    </row>
    <row r="174" spans="1:32" ht="14.25">
      <c r="A174" s="74" t="str">
        <f t="shared" si="46"/>
        <v>11113</v>
      </c>
      <c r="B174" s="74" t="str">
        <f t="shared" si="55"/>
        <v>113</v>
      </c>
      <c r="C174">
        <v>28</v>
      </c>
      <c r="D174">
        <v>5</v>
      </c>
      <c r="E174">
        <v>3</v>
      </c>
      <c r="F174">
        <v>11</v>
      </c>
      <c r="G174">
        <v>11</v>
      </c>
      <c r="H174">
        <v>3</v>
      </c>
      <c r="I174">
        <v>8</v>
      </c>
      <c r="J174">
        <v>3</v>
      </c>
      <c r="K174" t="s">
        <v>625</v>
      </c>
      <c r="L174" s="83">
        <v>238298472</v>
      </c>
      <c r="M174" s="74" t="str">
        <f t="shared" si="47"/>
        <v>1</v>
      </c>
      <c r="N174" s="74" t="str">
        <f t="shared" si="48"/>
        <v>1</v>
      </c>
      <c r="O174" s="74">
        <f t="shared" si="49"/>
      </c>
      <c r="P174" s="74" t="str">
        <f t="shared" si="50"/>
        <v>1.1.</v>
      </c>
      <c r="Q174" s="74">
        <f t="shared" si="51"/>
        <v>1</v>
      </c>
      <c r="R174" s="74" t="str">
        <f t="shared" si="52"/>
        <v>1.1.008</v>
      </c>
      <c r="S174" s="74" t="str">
        <f t="shared" si="53"/>
        <v>111.1.008</v>
      </c>
      <c r="T174" s="84">
        <f t="shared" si="54"/>
        <v>238298472</v>
      </c>
      <c r="U174" s="111" t="str">
        <f t="shared" si="45"/>
        <v>Chao Baby</v>
      </c>
      <c r="W174">
        <v>28</v>
      </c>
      <c r="X174">
        <v>5</v>
      </c>
      <c r="Y174">
        <v>3</v>
      </c>
      <c r="Z174">
        <v>11</v>
      </c>
      <c r="AA174">
        <v>11</v>
      </c>
      <c r="AB174">
        <v>3</v>
      </c>
      <c r="AC174">
        <v>8</v>
      </c>
      <c r="AD174">
        <v>3</v>
      </c>
      <c r="AE174" t="s">
        <v>625</v>
      </c>
      <c r="AF174" s="84">
        <v>238298472</v>
      </c>
    </row>
    <row r="175" spans="1:32" ht="14.25">
      <c r="A175" s="74" t="str">
        <f t="shared" si="46"/>
        <v>11113</v>
      </c>
      <c r="B175" s="74" t="str">
        <f t="shared" si="55"/>
        <v>113</v>
      </c>
      <c r="C175">
        <v>28</v>
      </c>
      <c r="D175">
        <v>5</v>
      </c>
      <c r="E175">
        <v>3</v>
      </c>
      <c r="F175">
        <v>11</v>
      </c>
      <c r="G175">
        <v>11</v>
      </c>
      <c r="H175">
        <v>3</v>
      </c>
      <c r="I175">
        <v>8</v>
      </c>
      <c r="J175">
        <v>4</v>
      </c>
      <c r="K175" t="s">
        <v>625</v>
      </c>
      <c r="L175" s="83">
        <v>27562500</v>
      </c>
      <c r="M175" s="74" t="str">
        <f t="shared" si="47"/>
        <v>1</v>
      </c>
      <c r="N175" s="74" t="str">
        <f t="shared" si="48"/>
        <v>1</v>
      </c>
      <c r="O175" s="74">
        <f t="shared" si="49"/>
      </c>
      <c r="P175" s="74" t="str">
        <f t="shared" si="50"/>
        <v>1.1.</v>
      </c>
      <c r="Q175" s="74">
        <f t="shared" si="51"/>
        <v>1</v>
      </c>
      <c r="R175" s="74" t="str">
        <f t="shared" si="52"/>
        <v>1.1.008</v>
      </c>
      <c r="S175" s="74" t="str">
        <f t="shared" si="53"/>
        <v>111.1.008</v>
      </c>
      <c r="T175" s="84">
        <f t="shared" si="54"/>
        <v>27562500</v>
      </c>
      <c r="U175" s="111" t="str">
        <f t="shared" si="45"/>
        <v>Chao Baby</v>
      </c>
      <c r="W175">
        <v>28</v>
      </c>
      <c r="X175">
        <v>5</v>
      </c>
      <c r="Y175">
        <v>3</v>
      </c>
      <c r="Z175">
        <v>11</v>
      </c>
      <c r="AA175">
        <v>11</v>
      </c>
      <c r="AB175">
        <v>3</v>
      </c>
      <c r="AC175">
        <v>8</v>
      </c>
      <c r="AD175">
        <v>4</v>
      </c>
      <c r="AE175" t="s">
        <v>625</v>
      </c>
      <c r="AF175" s="84">
        <v>27562500</v>
      </c>
    </row>
    <row r="176" spans="1:32" ht="14.25">
      <c r="A176" s="74" t="str">
        <f t="shared" si="46"/>
        <v>11113</v>
      </c>
      <c r="B176" s="74" t="str">
        <f t="shared" si="55"/>
        <v>113</v>
      </c>
      <c r="C176">
        <v>28</v>
      </c>
      <c r="D176">
        <v>5</v>
      </c>
      <c r="E176">
        <v>3</v>
      </c>
      <c r="F176">
        <v>11</v>
      </c>
      <c r="G176">
        <v>11</v>
      </c>
      <c r="H176">
        <v>3</v>
      </c>
      <c r="I176">
        <v>8</v>
      </c>
      <c r="J176">
        <v>5</v>
      </c>
      <c r="K176" t="s">
        <v>625</v>
      </c>
      <c r="L176" s="83">
        <v>18689028</v>
      </c>
      <c r="M176" s="74" t="str">
        <f t="shared" si="47"/>
        <v>1</v>
      </c>
      <c r="N176" s="74" t="str">
        <f t="shared" si="48"/>
        <v>1</v>
      </c>
      <c r="O176" s="74">
        <f t="shared" si="49"/>
      </c>
      <c r="P176" s="74" t="str">
        <f t="shared" si="50"/>
        <v>1.1.</v>
      </c>
      <c r="Q176" s="74">
        <f t="shared" si="51"/>
        <v>1</v>
      </c>
      <c r="R176" s="74" t="str">
        <f t="shared" si="52"/>
        <v>1.1.008</v>
      </c>
      <c r="S176" s="74" t="str">
        <f t="shared" si="53"/>
        <v>111.1.008</v>
      </c>
      <c r="T176" s="84">
        <f t="shared" si="54"/>
        <v>18689028</v>
      </c>
      <c r="U176" s="111" t="str">
        <f t="shared" si="45"/>
        <v>Chao Baby</v>
      </c>
      <c r="W176">
        <v>28</v>
      </c>
      <c r="X176">
        <v>5</v>
      </c>
      <c r="Y176">
        <v>3</v>
      </c>
      <c r="Z176">
        <v>11</v>
      </c>
      <c r="AA176">
        <v>11</v>
      </c>
      <c r="AB176">
        <v>3</v>
      </c>
      <c r="AC176">
        <v>8</v>
      </c>
      <c r="AD176">
        <v>5</v>
      </c>
      <c r="AE176" t="s">
        <v>625</v>
      </c>
      <c r="AF176" s="84">
        <v>18689028</v>
      </c>
    </row>
    <row r="177" spans="1:32" ht="14.25">
      <c r="A177" s="74" t="str">
        <f t="shared" si="46"/>
        <v>11112</v>
      </c>
      <c r="B177" s="74" t="str">
        <f t="shared" si="55"/>
        <v>112</v>
      </c>
      <c r="C177">
        <v>28</v>
      </c>
      <c r="D177">
        <v>6</v>
      </c>
      <c r="E177">
        <v>3</v>
      </c>
      <c r="F177">
        <v>11</v>
      </c>
      <c r="G177">
        <v>11</v>
      </c>
      <c r="H177">
        <v>2</v>
      </c>
      <c r="I177">
        <v>2</v>
      </c>
      <c r="J177">
        <v>4</v>
      </c>
      <c r="K177" t="s">
        <v>626</v>
      </c>
      <c r="L177" s="83">
        <v>1092000000</v>
      </c>
      <c r="M177" s="74" t="str">
        <f t="shared" si="47"/>
        <v>1</v>
      </c>
      <c r="N177" s="74" t="str">
        <f t="shared" si="48"/>
        <v>1</v>
      </c>
      <c r="O177" s="74">
        <f t="shared" si="49"/>
      </c>
      <c r="P177" s="74" t="str">
        <f t="shared" si="50"/>
        <v>1.1.</v>
      </c>
      <c r="Q177" s="74">
        <f t="shared" si="51"/>
        <v>1</v>
      </c>
      <c r="R177" s="74" t="str">
        <f t="shared" si="52"/>
        <v>1.1.002</v>
      </c>
      <c r="S177" s="74" t="str">
        <f t="shared" si="53"/>
        <v>111.1.002</v>
      </c>
      <c r="T177" s="84">
        <f t="shared" si="54"/>
        <v>1092000000</v>
      </c>
      <c r="U177" s="111" t="str">
        <f t="shared" si="45"/>
        <v>Chao Baby</v>
      </c>
      <c r="W177">
        <v>28</v>
      </c>
      <c r="X177">
        <v>6</v>
      </c>
      <c r="Y177">
        <v>3</v>
      </c>
      <c r="Z177">
        <v>11</v>
      </c>
      <c r="AA177">
        <v>11</v>
      </c>
      <c r="AB177">
        <v>2</v>
      </c>
      <c r="AC177">
        <v>2</v>
      </c>
      <c r="AD177">
        <v>4</v>
      </c>
      <c r="AE177" t="s">
        <v>626</v>
      </c>
      <c r="AF177" s="84">
        <v>1092000000</v>
      </c>
    </row>
    <row r="178" spans="1:32" ht="14.25">
      <c r="A178" s="74" t="str">
        <f t="shared" si="46"/>
        <v>11112</v>
      </c>
      <c r="B178" s="74" t="str">
        <f t="shared" si="55"/>
        <v>112</v>
      </c>
      <c r="C178">
        <v>28</v>
      </c>
      <c r="D178">
        <v>6</v>
      </c>
      <c r="E178">
        <v>3</v>
      </c>
      <c r="F178">
        <v>11</v>
      </c>
      <c r="G178">
        <v>11</v>
      </c>
      <c r="H178">
        <v>2</v>
      </c>
      <c r="I178">
        <v>3</v>
      </c>
      <c r="J178">
        <v>4</v>
      </c>
      <c r="K178" t="s">
        <v>627</v>
      </c>
      <c r="L178" s="83">
        <v>100000000</v>
      </c>
      <c r="M178" s="74" t="str">
        <f t="shared" si="47"/>
        <v>1</v>
      </c>
      <c r="N178" s="74" t="str">
        <f t="shared" si="48"/>
        <v>1</v>
      </c>
      <c r="O178" s="74">
        <f t="shared" si="49"/>
      </c>
      <c r="P178" s="74" t="str">
        <f t="shared" si="50"/>
        <v>1.1.</v>
      </c>
      <c r="Q178" s="74">
        <f t="shared" si="51"/>
        <v>1</v>
      </c>
      <c r="R178" s="74" t="str">
        <f t="shared" si="52"/>
        <v>1.1.003</v>
      </c>
      <c r="S178" s="74" t="str">
        <f t="shared" si="53"/>
        <v>111.1.003</v>
      </c>
      <c r="T178" s="113">
        <f t="shared" si="54"/>
        <v>100000000</v>
      </c>
      <c r="U178" s="111" t="str">
        <f t="shared" si="45"/>
        <v>Chao Baby</v>
      </c>
      <c r="W178">
        <v>28</v>
      </c>
      <c r="X178">
        <v>6</v>
      </c>
      <c r="Y178">
        <v>3</v>
      </c>
      <c r="Z178">
        <v>11</v>
      </c>
      <c r="AA178">
        <v>11</v>
      </c>
      <c r="AB178">
        <v>2</v>
      </c>
      <c r="AC178">
        <v>3</v>
      </c>
      <c r="AD178">
        <v>4</v>
      </c>
      <c r="AE178" t="s">
        <v>627</v>
      </c>
      <c r="AF178" s="84">
        <v>100000000</v>
      </c>
    </row>
    <row r="179" spans="1:32" ht="14.25">
      <c r="A179" s="74" t="str">
        <f t="shared" si="46"/>
        <v>11112</v>
      </c>
      <c r="B179" s="74" t="str">
        <f t="shared" si="55"/>
        <v>112</v>
      </c>
      <c r="C179">
        <v>28</v>
      </c>
      <c r="D179">
        <v>6</v>
      </c>
      <c r="E179">
        <v>3</v>
      </c>
      <c r="F179">
        <v>11</v>
      </c>
      <c r="G179">
        <v>11</v>
      </c>
      <c r="H179">
        <v>2</v>
      </c>
      <c r="I179">
        <v>4</v>
      </c>
      <c r="J179">
        <v>4</v>
      </c>
      <c r="K179" t="s">
        <v>628</v>
      </c>
      <c r="L179" s="83">
        <v>300000000</v>
      </c>
      <c r="M179" s="74" t="str">
        <f t="shared" si="47"/>
        <v>1</v>
      </c>
      <c r="N179" s="74" t="str">
        <f t="shared" si="48"/>
        <v>1</v>
      </c>
      <c r="O179" s="74">
        <f t="shared" si="49"/>
      </c>
      <c r="P179" s="74" t="str">
        <f t="shared" si="50"/>
        <v>1.1.</v>
      </c>
      <c r="Q179" s="74">
        <f t="shared" si="51"/>
        <v>1</v>
      </c>
      <c r="R179" s="74" t="str">
        <f t="shared" si="52"/>
        <v>1.1.004</v>
      </c>
      <c r="S179" s="74" t="str">
        <f t="shared" si="53"/>
        <v>111.1.004</v>
      </c>
      <c r="T179" s="113">
        <f t="shared" si="54"/>
        <v>300000000</v>
      </c>
      <c r="U179" s="111" t="str">
        <f t="shared" si="45"/>
        <v>Chao Baby</v>
      </c>
      <c r="W179">
        <v>28</v>
      </c>
      <c r="X179">
        <v>6</v>
      </c>
      <c r="Y179">
        <v>3</v>
      </c>
      <c r="Z179">
        <v>11</v>
      </c>
      <c r="AA179">
        <v>11</v>
      </c>
      <c r="AB179">
        <v>2</v>
      </c>
      <c r="AC179">
        <v>4</v>
      </c>
      <c r="AD179">
        <v>4</v>
      </c>
      <c r="AE179" t="s">
        <v>628</v>
      </c>
      <c r="AF179" s="84">
        <v>300000000</v>
      </c>
    </row>
    <row r="180" spans="1:32" ht="14.25">
      <c r="A180" s="74" t="str">
        <f t="shared" si="46"/>
        <v>11112</v>
      </c>
      <c r="B180" s="74" t="str">
        <f t="shared" si="55"/>
        <v>112</v>
      </c>
      <c r="C180">
        <v>28</v>
      </c>
      <c r="D180">
        <v>6</v>
      </c>
      <c r="E180">
        <v>3</v>
      </c>
      <c r="F180">
        <v>11</v>
      </c>
      <c r="G180">
        <v>11</v>
      </c>
      <c r="H180">
        <v>2</v>
      </c>
      <c r="I180">
        <v>10</v>
      </c>
      <c r="J180">
        <v>3</v>
      </c>
      <c r="K180" t="s">
        <v>629</v>
      </c>
      <c r="L180" s="83">
        <v>50000000</v>
      </c>
      <c r="M180" s="74" t="str">
        <f t="shared" si="47"/>
        <v>1</v>
      </c>
      <c r="N180" s="74" t="str">
        <f t="shared" si="48"/>
        <v>1</v>
      </c>
      <c r="O180" s="74">
        <f t="shared" si="49"/>
      </c>
      <c r="P180" s="74" t="str">
        <f t="shared" si="50"/>
        <v>1.1.</v>
      </c>
      <c r="Q180" s="74">
        <f t="shared" si="51"/>
        <v>2</v>
      </c>
      <c r="R180" s="74" t="str">
        <f t="shared" si="52"/>
        <v>1.1.010</v>
      </c>
      <c r="S180" s="74" t="str">
        <f t="shared" si="53"/>
        <v>111.1.010</v>
      </c>
      <c r="T180" s="113">
        <f t="shared" si="54"/>
        <v>50000000</v>
      </c>
      <c r="U180" s="111" t="str">
        <f t="shared" si="45"/>
        <v>Chao Baby</v>
      </c>
      <c r="W180">
        <v>28</v>
      </c>
      <c r="X180">
        <v>6</v>
      </c>
      <c r="Y180">
        <v>3</v>
      </c>
      <c r="Z180">
        <v>11</v>
      </c>
      <c r="AA180">
        <v>11</v>
      </c>
      <c r="AB180">
        <v>2</v>
      </c>
      <c r="AC180">
        <v>10</v>
      </c>
      <c r="AD180">
        <v>3</v>
      </c>
      <c r="AE180" t="s">
        <v>629</v>
      </c>
      <c r="AF180" s="84">
        <v>50000000</v>
      </c>
    </row>
    <row r="181" spans="1:32" ht="14.25">
      <c r="A181" s="74" t="str">
        <f t="shared" si="46"/>
        <v>11113</v>
      </c>
      <c r="B181" s="74" t="str">
        <f t="shared" si="55"/>
        <v>113</v>
      </c>
      <c r="C181">
        <v>28</v>
      </c>
      <c r="D181">
        <v>6</v>
      </c>
      <c r="E181">
        <v>3</v>
      </c>
      <c r="F181">
        <v>11</v>
      </c>
      <c r="G181">
        <v>11</v>
      </c>
      <c r="H181">
        <v>3</v>
      </c>
      <c r="I181">
        <v>7</v>
      </c>
      <c r="J181">
        <v>5</v>
      </c>
      <c r="K181" t="s">
        <v>630</v>
      </c>
      <c r="L181" s="83">
        <v>1200000000</v>
      </c>
      <c r="M181" s="74" t="str">
        <f t="shared" si="47"/>
        <v>1</v>
      </c>
      <c r="N181" s="74" t="str">
        <f t="shared" si="48"/>
        <v>1</v>
      </c>
      <c r="O181" s="74">
        <f t="shared" si="49"/>
      </c>
      <c r="P181" s="74" t="str">
        <f t="shared" si="50"/>
        <v>1.1.</v>
      </c>
      <c r="Q181" s="74">
        <f t="shared" si="51"/>
        <v>1</v>
      </c>
      <c r="R181" s="74" t="str">
        <f t="shared" si="52"/>
        <v>1.1.007</v>
      </c>
      <c r="S181" s="74" t="str">
        <f t="shared" si="53"/>
        <v>111.1.007</v>
      </c>
      <c r="T181" s="84">
        <f t="shared" si="54"/>
        <v>1200000000</v>
      </c>
      <c r="U181" s="111" t="str">
        <f t="shared" si="45"/>
        <v>Chao Baby</v>
      </c>
      <c r="W181">
        <v>28</v>
      </c>
      <c r="X181">
        <v>6</v>
      </c>
      <c r="Y181">
        <v>3</v>
      </c>
      <c r="Z181">
        <v>11</v>
      </c>
      <c r="AA181">
        <v>11</v>
      </c>
      <c r="AB181">
        <v>3</v>
      </c>
      <c r="AC181">
        <v>7</v>
      </c>
      <c r="AD181">
        <v>5</v>
      </c>
      <c r="AE181" t="s">
        <v>630</v>
      </c>
      <c r="AF181" s="84">
        <v>1200000000</v>
      </c>
    </row>
    <row r="182" spans="1:32" ht="14.25">
      <c r="A182" s="74" t="str">
        <f t="shared" si="46"/>
        <v>11114</v>
      </c>
      <c r="B182" s="74" t="str">
        <f t="shared" si="55"/>
        <v>114</v>
      </c>
      <c r="C182">
        <v>28</v>
      </c>
      <c r="D182">
        <v>6</v>
      </c>
      <c r="E182">
        <v>3</v>
      </c>
      <c r="F182">
        <v>11</v>
      </c>
      <c r="G182">
        <v>11</v>
      </c>
      <c r="H182">
        <v>4</v>
      </c>
      <c r="I182">
        <v>14</v>
      </c>
      <c r="J182">
        <v>4</v>
      </c>
      <c r="K182" t="s">
        <v>631</v>
      </c>
      <c r="L182" s="83">
        <v>1000000000</v>
      </c>
      <c r="M182" s="74" t="str">
        <f t="shared" si="47"/>
        <v>1</v>
      </c>
      <c r="N182" s="74" t="str">
        <f t="shared" si="48"/>
        <v>1</v>
      </c>
      <c r="O182" s="74">
        <f t="shared" si="49"/>
      </c>
      <c r="P182" s="74" t="str">
        <f t="shared" si="50"/>
        <v>1.1.</v>
      </c>
      <c r="Q182" s="74">
        <f t="shared" si="51"/>
        <v>2</v>
      </c>
      <c r="R182" s="74" t="str">
        <f t="shared" si="52"/>
        <v>1.1.014</v>
      </c>
      <c r="S182" s="74" t="str">
        <f t="shared" si="53"/>
        <v>111.1.014</v>
      </c>
      <c r="T182" s="84">
        <f t="shared" si="54"/>
        <v>1000000000</v>
      </c>
      <c r="U182" s="111" t="str">
        <f t="shared" si="45"/>
        <v>Chao Baby</v>
      </c>
      <c r="W182">
        <v>28</v>
      </c>
      <c r="X182">
        <v>6</v>
      </c>
      <c r="Y182">
        <v>3</v>
      </c>
      <c r="Z182">
        <v>11</v>
      </c>
      <c r="AA182">
        <v>11</v>
      </c>
      <c r="AB182">
        <v>4</v>
      </c>
      <c r="AC182">
        <v>14</v>
      </c>
      <c r="AD182">
        <v>4</v>
      </c>
      <c r="AE182" t="s">
        <v>631</v>
      </c>
      <c r="AF182" s="84">
        <v>1000000000</v>
      </c>
    </row>
    <row r="183" spans="1:32" ht="14.25">
      <c r="A183" s="74" t="str">
        <f t="shared" si="46"/>
        <v>11211</v>
      </c>
      <c r="B183" s="74" t="str">
        <f t="shared" si="55"/>
        <v>211</v>
      </c>
      <c r="C183">
        <v>28</v>
      </c>
      <c r="D183">
        <v>6</v>
      </c>
      <c r="E183">
        <v>3</v>
      </c>
      <c r="F183">
        <v>11</v>
      </c>
      <c r="G183">
        <v>21</v>
      </c>
      <c r="H183">
        <v>1</v>
      </c>
      <c r="I183">
        <v>114</v>
      </c>
      <c r="J183">
        <v>4</v>
      </c>
      <c r="K183" t="s">
        <v>632</v>
      </c>
      <c r="L183" s="83">
        <v>30000000</v>
      </c>
      <c r="M183" s="74" t="str">
        <f t="shared" si="47"/>
        <v>2</v>
      </c>
      <c r="N183" s="74" t="str">
        <f t="shared" si="48"/>
        <v>1</v>
      </c>
      <c r="O183" s="74">
        <f t="shared" si="49"/>
      </c>
      <c r="P183" s="74" t="str">
        <f t="shared" si="50"/>
        <v>2.1.</v>
      </c>
      <c r="Q183" s="74">
        <f t="shared" si="51"/>
        <v>3</v>
      </c>
      <c r="R183" s="74" t="str">
        <f t="shared" si="52"/>
        <v>2.1.114</v>
      </c>
      <c r="S183" s="74" t="str">
        <f t="shared" si="53"/>
        <v>112.1.114</v>
      </c>
      <c r="T183" s="84">
        <f t="shared" si="54"/>
        <v>30000000</v>
      </c>
      <c r="U183" s="111" t="str">
        <f t="shared" si="45"/>
        <v>Chao Baby</v>
      </c>
      <c r="W183">
        <v>28</v>
      </c>
      <c r="X183">
        <v>6</v>
      </c>
      <c r="Y183">
        <v>3</v>
      </c>
      <c r="Z183">
        <v>11</v>
      </c>
      <c r="AA183">
        <v>21</v>
      </c>
      <c r="AB183">
        <v>1</v>
      </c>
      <c r="AC183">
        <v>114</v>
      </c>
      <c r="AD183">
        <v>4</v>
      </c>
      <c r="AE183" t="s">
        <v>632</v>
      </c>
      <c r="AF183" s="84">
        <v>30000000</v>
      </c>
    </row>
    <row r="184" spans="1:32" ht="14.25">
      <c r="A184" s="74" t="str">
        <f>IF(F184=81,CONCATENATE(11,B184),IF(F184=82,CONCATENATE(22,B184),IF(F184=83,CONCATENATE(33,B184),IF(F184=85,CONCATENATE(55,B184),CONCATENATE(F184,B184)))))</f>
        <v>11111</v>
      </c>
      <c r="B184" s="74" t="str">
        <f>CONCATENATE(G184,H184)</f>
        <v>111</v>
      </c>
      <c r="C184">
        <v>28</v>
      </c>
      <c r="D184">
        <v>7</v>
      </c>
      <c r="E184">
        <v>3</v>
      </c>
      <c r="F184">
        <v>11</v>
      </c>
      <c r="G184">
        <v>11</v>
      </c>
      <c r="H184">
        <v>1</v>
      </c>
      <c r="I184">
        <v>1</v>
      </c>
      <c r="J184">
        <v>4</v>
      </c>
      <c r="K184" t="s">
        <v>639</v>
      </c>
      <c r="L184" s="83">
        <v>350000000</v>
      </c>
      <c r="M184" s="74" t="str">
        <f>MID(G184,1,1)</f>
        <v>1</v>
      </c>
      <c r="N184" s="74" t="str">
        <f>MID(G184,2,1)</f>
        <v>1</v>
      </c>
      <c r="O184" s="74">
        <f>MID(H184,3,1)</f>
      </c>
      <c r="P184" s="74" t="str">
        <f>CONCATENATE(M184,".",N184,".",O184)</f>
        <v>1.1.</v>
      </c>
      <c r="Q184" s="74">
        <f>LEN(I184)</f>
        <v>1</v>
      </c>
      <c r="R184" s="74" t="str">
        <f>IF(Q184=2,CONCATENATE(P184,0,I184),IF(Q184=1,CONCATENATE(P184,0,0,I184),IF(Q184=3,CONCATENATE(P184,I184)," ")))</f>
        <v>1.1.001</v>
      </c>
      <c r="S184" s="74" t="str">
        <f>IF(F184=81,CONCATENATE(11,R184),IF(F184=82,CONCATENATE(22,R184),IF(F184=83,CONCATENATE(33,R184),IF(F184=85,CONCATENATE(55,R184),CONCATENATE(F184,R184)))))</f>
        <v>111.1.001</v>
      </c>
      <c r="T184" s="84">
        <f>L184</f>
        <v>350000000</v>
      </c>
      <c r="U184" s="111" t="str">
        <f t="shared" si="45"/>
        <v>Chao Baby</v>
      </c>
      <c r="W184">
        <v>28</v>
      </c>
      <c r="X184">
        <v>7</v>
      </c>
      <c r="Y184">
        <v>3</v>
      </c>
      <c r="Z184">
        <v>11</v>
      </c>
      <c r="AA184">
        <v>11</v>
      </c>
      <c r="AB184">
        <v>1</v>
      </c>
      <c r="AC184">
        <v>1</v>
      </c>
      <c r="AD184">
        <v>4</v>
      </c>
      <c r="AE184" t="s">
        <v>639</v>
      </c>
      <c r="AF184" s="84">
        <v>350000000</v>
      </c>
    </row>
    <row r="185" spans="1:32" ht="14.25">
      <c r="A185" s="74" t="str">
        <f t="shared" si="46"/>
        <v>11113</v>
      </c>
      <c r="B185" s="74" t="str">
        <f t="shared" si="55"/>
        <v>113</v>
      </c>
      <c r="C185">
        <v>28</v>
      </c>
      <c r="D185">
        <v>8</v>
      </c>
      <c r="E185">
        <v>3</v>
      </c>
      <c r="F185">
        <v>11</v>
      </c>
      <c r="G185">
        <v>11</v>
      </c>
      <c r="H185">
        <v>3</v>
      </c>
      <c r="I185">
        <v>6</v>
      </c>
      <c r="J185">
        <v>4</v>
      </c>
      <c r="K185" t="s">
        <v>757</v>
      </c>
      <c r="L185" s="83">
        <v>441000000</v>
      </c>
      <c r="M185" s="74" t="str">
        <f t="shared" si="47"/>
        <v>1</v>
      </c>
      <c r="N185" s="74" t="str">
        <f t="shared" si="48"/>
        <v>1</v>
      </c>
      <c r="O185" s="74">
        <f t="shared" si="49"/>
      </c>
      <c r="P185" s="74" t="str">
        <f t="shared" si="50"/>
        <v>1.1.</v>
      </c>
      <c r="Q185" s="74">
        <f t="shared" si="51"/>
        <v>1</v>
      </c>
      <c r="R185" s="74" t="str">
        <f t="shared" si="52"/>
        <v>1.1.006</v>
      </c>
      <c r="S185" s="74" t="str">
        <f t="shared" si="53"/>
        <v>111.1.006</v>
      </c>
      <c r="T185" s="84">
        <f t="shared" si="54"/>
        <v>441000000</v>
      </c>
      <c r="U185" s="111" t="str">
        <f t="shared" si="45"/>
        <v>Chao Baby</v>
      </c>
      <c r="W185">
        <v>28</v>
      </c>
      <c r="X185">
        <v>8</v>
      </c>
      <c r="Y185">
        <v>3</v>
      </c>
      <c r="Z185">
        <v>11</v>
      </c>
      <c r="AA185">
        <v>11</v>
      </c>
      <c r="AB185">
        <v>3</v>
      </c>
      <c r="AC185">
        <v>6</v>
      </c>
      <c r="AD185">
        <v>4</v>
      </c>
      <c r="AE185" t="s">
        <v>757</v>
      </c>
      <c r="AF185" s="84">
        <v>441000000</v>
      </c>
    </row>
    <row r="186" spans="1:32" ht="14.25">
      <c r="A186" s="74" t="str">
        <f t="shared" si="46"/>
        <v>11113</v>
      </c>
      <c r="B186" s="74" t="str">
        <f t="shared" si="55"/>
        <v>113</v>
      </c>
      <c r="C186">
        <v>28</v>
      </c>
      <c r="D186">
        <v>8</v>
      </c>
      <c r="E186">
        <v>3</v>
      </c>
      <c r="F186">
        <v>11</v>
      </c>
      <c r="G186">
        <v>11</v>
      </c>
      <c r="H186">
        <v>3</v>
      </c>
      <c r="I186">
        <v>6</v>
      </c>
      <c r="J186">
        <v>80</v>
      </c>
      <c r="K186" t="s">
        <v>757</v>
      </c>
      <c r="L186" s="83">
        <v>1200000000</v>
      </c>
      <c r="M186" s="74" t="str">
        <f t="shared" si="47"/>
        <v>1</v>
      </c>
      <c r="N186" s="74" t="str">
        <f t="shared" si="48"/>
        <v>1</v>
      </c>
      <c r="O186" s="74">
        <f t="shared" si="49"/>
      </c>
      <c r="P186" s="74" t="str">
        <f t="shared" si="50"/>
        <v>1.1.</v>
      </c>
      <c r="Q186" s="74">
        <f t="shared" si="51"/>
        <v>1</v>
      </c>
      <c r="R186" s="74" t="str">
        <f t="shared" si="52"/>
        <v>1.1.006</v>
      </c>
      <c r="S186" s="74" t="str">
        <f t="shared" si="53"/>
        <v>111.1.006</v>
      </c>
      <c r="T186" s="84">
        <f t="shared" si="54"/>
        <v>1200000000</v>
      </c>
      <c r="U186" s="111" t="str">
        <f t="shared" si="45"/>
        <v>Chao Baby</v>
      </c>
      <c r="W186">
        <v>28</v>
      </c>
      <c r="X186">
        <v>8</v>
      </c>
      <c r="Y186">
        <v>3</v>
      </c>
      <c r="Z186">
        <v>11</v>
      </c>
      <c r="AA186">
        <v>11</v>
      </c>
      <c r="AB186">
        <v>3</v>
      </c>
      <c r="AC186">
        <v>6</v>
      </c>
      <c r="AD186">
        <v>80</v>
      </c>
      <c r="AE186" t="s">
        <v>757</v>
      </c>
      <c r="AF186" s="84">
        <v>1200000000</v>
      </c>
    </row>
    <row r="187" spans="1:32" ht="14.25">
      <c r="A187" s="74" t="str">
        <f t="shared" si="46"/>
        <v>11113</v>
      </c>
      <c r="B187" s="74" t="str">
        <f t="shared" si="55"/>
        <v>113</v>
      </c>
      <c r="C187">
        <v>28</v>
      </c>
      <c r="D187">
        <v>13</v>
      </c>
      <c r="E187">
        <v>3</v>
      </c>
      <c r="F187">
        <v>11</v>
      </c>
      <c r="G187">
        <v>11</v>
      </c>
      <c r="H187">
        <v>3</v>
      </c>
      <c r="I187">
        <v>11</v>
      </c>
      <c r="J187">
        <v>4</v>
      </c>
      <c r="K187" t="s">
        <v>648</v>
      </c>
      <c r="L187" s="83">
        <v>150000000</v>
      </c>
      <c r="M187" s="74" t="str">
        <f t="shared" si="47"/>
        <v>1</v>
      </c>
      <c r="N187" s="74" t="str">
        <f t="shared" si="48"/>
        <v>1</v>
      </c>
      <c r="O187" s="74">
        <f t="shared" si="49"/>
      </c>
      <c r="P187" s="74" t="str">
        <f t="shared" si="50"/>
        <v>1.1.</v>
      </c>
      <c r="Q187" s="74">
        <f t="shared" si="51"/>
        <v>2</v>
      </c>
      <c r="R187" s="74" t="str">
        <f t="shared" si="52"/>
        <v>1.1.011</v>
      </c>
      <c r="S187" s="74" t="str">
        <f t="shared" si="53"/>
        <v>111.1.011</v>
      </c>
      <c r="T187" s="113">
        <f t="shared" si="54"/>
        <v>150000000</v>
      </c>
      <c r="U187" s="111" t="str">
        <f t="shared" si="45"/>
        <v>Chao Baby</v>
      </c>
      <c r="W187">
        <v>28</v>
      </c>
      <c r="X187">
        <v>13</v>
      </c>
      <c r="Y187">
        <v>3</v>
      </c>
      <c r="Z187">
        <v>11</v>
      </c>
      <c r="AA187">
        <v>11</v>
      </c>
      <c r="AB187">
        <v>3</v>
      </c>
      <c r="AC187">
        <v>11</v>
      </c>
      <c r="AD187">
        <v>4</v>
      </c>
      <c r="AE187" t="s">
        <v>648</v>
      </c>
      <c r="AF187" s="84">
        <v>150000000</v>
      </c>
    </row>
    <row r="188" spans="1:32" ht="14.25">
      <c r="A188" s="74" t="str">
        <f t="shared" si="46"/>
        <v>11113</v>
      </c>
      <c r="B188" s="74" t="str">
        <f t="shared" si="55"/>
        <v>113</v>
      </c>
      <c r="C188">
        <v>28</v>
      </c>
      <c r="D188">
        <v>6</v>
      </c>
      <c r="E188">
        <v>3</v>
      </c>
      <c r="F188">
        <v>11</v>
      </c>
      <c r="G188">
        <v>11</v>
      </c>
      <c r="H188">
        <v>3</v>
      </c>
      <c r="I188">
        <v>13</v>
      </c>
      <c r="J188">
        <v>2</v>
      </c>
      <c r="K188" t="s">
        <v>638</v>
      </c>
      <c r="L188" s="83">
        <v>1170190278</v>
      </c>
      <c r="M188" s="74" t="str">
        <f t="shared" si="47"/>
        <v>1</v>
      </c>
      <c r="N188" s="74" t="str">
        <f t="shared" si="48"/>
        <v>1</v>
      </c>
      <c r="O188" s="74">
        <f t="shared" si="49"/>
      </c>
      <c r="P188" s="74" t="str">
        <f t="shared" si="50"/>
        <v>1.1.</v>
      </c>
      <c r="Q188" s="74">
        <f t="shared" si="51"/>
        <v>2</v>
      </c>
      <c r="R188" s="74" t="str">
        <f t="shared" si="52"/>
        <v>1.1.013</v>
      </c>
      <c r="S188" s="74" t="str">
        <f t="shared" si="53"/>
        <v>111.1.013</v>
      </c>
      <c r="T188" s="119">
        <f t="shared" si="54"/>
        <v>1170190278</v>
      </c>
      <c r="U188" s="111" t="str">
        <f t="shared" si="45"/>
        <v>Chao Baby</v>
      </c>
      <c r="W188">
        <v>28</v>
      </c>
      <c r="X188">
        <v>6</v>
      </c>
      <c r="Y188">
        <v>3</v>
      </c>
      <c r="Z188">
        <v>11</v>
      </c>
      <c r="AA188">
        <v>11</v>
      </c>
      <c r="AB188">
        <v>3</v>
      </c>
      <c r="AC188">
        <v>13</v>
      </c>
      <c r="AD188">
        <v>2</v>
      </c>
      <c r="AE188" t="s">
        <v>638</v>
      </c>
      <c r="AF188" s="84">
        <v>1170190278</v>
      </c>
    </row>
    <row r="189" spans="1:32" ht="14.25">
      <c r="A189" s="74" t="str">
        <f t="shared" si="46"/>
        <v>22113</v>
      </c>
      <c r="B189" s="74" t="str">
        <f t="shared" si="55"/>
        <v>113</v>
      </c>
      <c r="C189">
        <v>28</v>
      </c>
      <c r="D189">
        <v>8</v>
      </c>
      <c r="E189">
        <v>3</v>
      </c>
      <c r="F189">
        <v>22</v>
      </c>
      <c r="G189">
        <v>11</v>
      </c>
      <c r="H189">
        <v>3</v>
      </c>
      <c r="I189">
        <v>6</v>
      </c>
      <c r="J189">
        <v>80</v>
      </c>
      <c r="K189" t="s">
        <v>758</v>
      </c>
      <c r="L189" s="83">
        <v>4933299420</v>
      </c>
      <c r="M189" s="74" t="str">
        <f t="shared" si="47"/>
        <v>1</v>
      </c>
      <c r="N189" s="74" t="str">
        <f t="shared" si="48"/>
        <v>1</v>
      </c>
      <c r="O189" s="74">
        <f t="shared" si="49"/>
      </c>
      <c r="P189" s="74" t="str">
        <f t="shared" si="50"/>
        <v>1.1.</v>
      </c>
      <c r="Q189" s="74">
        <f t="shared" si="51"/>
        <v>1</v>
      </c>
      <c r="R189" s="74" t="str">
        <f t="shared" si="52"/>
        <v>1.1.006</v>
      </c>
      <c r="S189" s="74" t="str">
        <f t="shared" si="53"/>
        <v>221.1.006</v>
      </c>
      <c r="T189" s="119">
        <f t="shared" si="54"/>
        <v>4933299420</v>
      </c>
      <c r="U189" s="111" t="str">
        <f t="shared" si="45"/>
        <v>Chao Baby</v>
      </c>
      <c r="W189">
        <v>28</v>
      </c>
      <c r="X189">
        <v>8</v>
      </c>
      <c r="Y189">
        <v>3</v>
      </c>
      <c r="Z189">
        <v>22</v>
      </c>
      <c r="AA189">
        <v>11</v>
      </c>
      <c r="AB189">
        <v>3</v>
      </c>
      <c r="AC189">
        <v>6</v>
      </c>
      <c r="AD189">
        <v>80</v>
      </c>
      <c r="AE189" t="s">
        <v>758</v>
      </c>
      <c r="AF189" s="84">
        <v>4933299420</v>
      </c>
    </row>
    <row r="190" spans="1:32" ht="14.25">
      <c r="A190" s="74" t="str">
        <f t="shared" si="46"/>
        <v>22113</v>
      </c>
      <c r="B190" s="74" t="str">
        <f t="shared" si="55"/>
        <v>113</v>
      </c>
      <c r="C190">
        <v>28</v>
      </c>
      <c r="D190">
        <v>8</v>
      </c>
      <c r="E190">
        <v>3</v>
      </c>
      <c r="F190">
        <v>22</v>
      </c>
      <c r="G190">
        <v>11</v>
      </c>
      <c r="H190">
        <v>3</v>
      </c>
      <c r="I190">
        <v>6</v>
      </c>
      <c r="J190">
        <v>81</v>
      </c>
      <c r="K190" t="s">
        <v>758</v>
      </c>
      <c r="L190" s="83">
        <v>2970117576</v>
      </c>
      <c r="M190" s="74" t="str">
        <f t="shared" si="47"/>
        <v>1</v>
      </c>
      <c r="N190" s="74" t="str">
        <f t="shared" si="48"/>
        <v>1</v>
      </c>
      <c r="O190" s="74">
        <f t="shared" si="49"/>
      </c>
      <c r="P190" s="74" t="str">
        <f t="shared" si="50"/>
        <v>1.1.</v>
      </c>
      <c r="Q190" s="74">
        <f t="shared" si="51"/>
        <v>1</v>
      </c>
      <c r="R190" s="74" t="str">
        <f t="shared" si="52"/>
        <v>1.1.006</v>
      </c>
      <c r="S190" s="74" t="str">
        <f t="shared" si="53"/>
        <v>221.1.006</v>
      </c>
      <c r="T190" s="119">
        <f t="shared" si="54"/>
        <v>2970117576</v>
      </c>
      <c r="U190" s="111" t="str">
        <f t="shared" si="45"/>
        <v>Chao Baby</v>
      </c>
      <c r="W190">
        <v>28</v>
      </c>
      <c r="X190">
        <v>8</v>
      </c>
      <c r="Y190">
        <v>3</v>
      </c>
      <c r="Z190">
        <v>22</v>
      </c>
      <c r="AA190">
        <v>11</v>
      </c>
      <c r="AB190">
        <v>3</v>
      </c>
      <c r="AC190">
        <v>6</v>
      </c>
      <c r="AD190">
        <v>81</v>
      </c>
      <c r="AE190" t="s">
        <v>758</v>
      </c>
      <c r="AF190" s="84">
        <v>2970117576</v>
      </c>
    </row>
    <row r="191" spans="1:32" ht="14.25">
      <c r="A191" s="74" t="str">
        <f t="shared" si="46"/>
        <v>22113</v>
      </c>
      <c r="B191" s="74" t="str">
        <f t="shared" si="55"/>
        <v>113</v>
      </c>
      <c r="C191">
        <v>28</v>
      </c>
      <c r="D191">
        <v>6</v>
      </c>
      <c r="E191">
        <v>3</v>
      </c>
      <c r="F191">
        <v>22</v>
      </c>
      <c r="G191">
        <v>11</v>
      </c>
      <c r="H191">
        <v>3</v>
      </c>
      <c r="I191">
        <v>13</v>
      </c>
      <c r="J191">
        <v>2</v>
      </c>
      <c r="K191" t="s">
        <v>633</v>
      </c>
      <c r="L191" s="83">
        <v>31050000</v>
      </c>
      <c r="M191" s="74" t="str">
        <f t="shared" si="47"/>
        <v>1</v>
      </c>
      <c r="N191" s="74" t="str">
        <f t="shared" si="48"/>
        <v>1</v>
      </c>
      <c r="O191" s="74">
        <f t="shared" si="49"/>
      </c>
      <c r="P191" s="74" t="str">
        <f t="shared" si="50"/>
        <v>1.1.</v>
      </c>
      <c r="Q191" s="74">
        <f t="shared" si="51"/>
        <v>2</v>
      </c>
      <c r="R191" s="74" t="str">
        <f t="shared" si="52"/>
        <v>1.1.013</v>
      </c>
      <c r="S191" s="74" t="str">
        <f t="shared" si="53"/>
        <v>221.1.013</v>
      </c>
      <c r="T191" s="119">
        <f t="shared" si="54"/>
        <v>31050000</v>
      </c>
      <c r="U191" s="111" t="str">
        <f t="shared" si="45"/>
        <v>Chao Baby</v>
      </c>
      <c r="W191">
        <v>28</v>
      </c>
      <c r="X191">
        <v>6</v>
      </c>
      <c r="Y191">
        <v>3</v>
      </c>
      <c r="Z191">
        <v>22</v>
      </c>
      <c r="AA191">
        <v>11</v>
      </c>
      <c r="AB191">
        <v>3</v>
      </c>
      <c r="AC191">
        <v>13</v>
      </c>
      <c r="AD191">
        <v>2</v>
      </c>
      <c r="AE191" t="s">
        <v>633</v>
      </c>
      <c r="AF191" s="84">
        <v>31050000</v>
      </c>
    </row>
    <row r="192" spans="1:32" ht="14.25">
      <c r="A192" s="74" t="str">
        <f t="shared" si="46"/>
        <v>33113</v>
      </c>
      <c r="B192" s="74" t="str">
        <f t="shared" si="55"/>
        <v>113</v>
      </c>
      <c r="C192">
        <v>28</v>
      </c>
      <c r="D192">
        <v>1</v>
      </c>
      <c r="E192">
        <v>3</v>
      </c>
      <c r="F192">
        <v>33</v>
      </c>
      <c r="G192">
        <v>11</v>
      </c>
      <c r="H192">
        <v>3</v>
      </c>
      <c r="I192">
        <v>9</v>
      </c>
      <c r="J192">
        <v>1</v>
      </c>
      <c r="K192" t="s">
        <v>528</v>
      </c>
      <c r="L192" s="83">
        <v>5122127042</v>
      </c>
      <c r="M192" s="74" t="str">
        <f t="shared" si="47"/>
        <v>1</v>
      </c>
      <c r="N192" s="74" t="str">
        <f t="shared" si="48"/>
        <v>1</v>
      </c>
      <c r="O192" s="74">
        <f t="shared" si="49"/>
      </c>
      <c r="P192" s="74" t="str">
        <f t="shared" si="50"/>
        <v>1.1.</v>
      </c>
      <c r="Q192" s="74">
        <f t="shared" si="51"/>
        <v>1</v>
      </c>
      <c r="R192" s="74" t="str">
        <f t="shared" si="52"/>
        <v>1.1.009</v>
      </c>
      <c r="S192" s="74" t="str">
        <f t="shared" si="53"/>
        <v>331.1.009</v>
      </c>
      <c r="T192" s="119">
        <f t="shared" si="54"/>
        <v>5122127042</v>
      </c>
      <c r="U192" s="111" t="str">
        <f t="shared" si="45"/>
        <v>Chao Baby</v>
      </c>
      <c r="W192">
        <v>28</v>
      </c>
      <c r="X192">
        <v>1</v>
      </c>
      <c r="Y192">
        <v>3</v>
      </c>
      <c r="Z192">
        <v>33</v>
      </c>
      <c r="AA192">
        <v>11</v>
      </c>
      <c r="AB192">
        <v>3</v>
      </c>
      <c r="AC192">
        <v>9</v>
      </c>
      <c r="AD192">
        <v>1</v>
      </c>
      <c r="AE192" t="s">
        <v>528</v>
      </c>
      <c r="AF192" s="84">
        <v>5122127042</v>
      </c>
    </row>
    <row r="193" spans="1:32" ht="14.25">
      <c r="A193" s="74" t="str">
        <f t="shared" si="46"/>
        <v>33113</v>
      </c>
      <c r="B193" s="74" t="str">
        <f t="shared" si="55"/>
        <v>113</v>
      </c>
      <c r="C193">
        <v>28</v>
      </c>
      <c r="D193">
        <v>1</v>
      </c>
      <c r="E193">
        <v>3</v>
      </c>
      <c r="F193">
        <v>33</v>
      </c>
      <c r="G193">
        <v>11</v>
      </c>
      <c r="H193">
        <v>3</v>
      </c>
      <c r="I193">
        <v>9</v>
      </c>
      <c r="J193">
        <v>2</v>
      </c>
      <c r="K193" t="s">
        <v>529</v>
      </c>
      <c r="L193" s="83">
        <v>5981300</v>
      </c>
      <c r="M193" s="74" t="str">
        <f t="shared" si="47"/>
        <v>1</v>
      </c>
      <c r="N193" s="74" t="str">
        <f t="shared" si="48"/>
        <v>1</v>
      </c>
      <c r="O193" s="74">
        <f t="shared" si="49"/>
      </c>
      <c r="P193" s="74" t="str">
        <f t="shared" si="50"/>
        <v>1.1.</v>
      </c>
      <c r="Q193" s="74">
        <f t="shared" si="51"/>
        <v>1</v>
      </c>
      <c r="R193" s="74" t="str">
        <f t="shared" si="52"/>
        <v>1.1.009</v>
      </c>
      <c r="S193" s="74" t="str">
        <f t="shared" si="53"/>
        <v>331.1.009</v>
      </c>
      <c r="T193" s="119">
        <f t="shared" si="54"/>
        <v>5981300</v>
      </c>
      <c r="U193" s="111" t="str">
        <f t="shared" si="45"/>
        <v>Chao Baby</v>
      </c>
      <c r="W193">
        <v>28</v>
      </c>
      <c r="X193">
        <v>1</v>
      </c>
      <c r="Y193">
        <v>3</v>
      </c>
      <c r="Z193">
        <v>33</v>
      </c>
      <c r="AA193">
        <v>11</v>
      </c>
      <c r="AB193">
        <v>3</v>
      </c>
      <c r="AC193">
        <v>9</v>
      </c>
      <c r="AD193">
        <v>2</v>
      </c>
      <c r="AE193" t="s">
        <v>529</v>
      </c>
      <c r="AF193" s="84">
        <v>5981300</v>
      </c>
    </row>
    <row r="194" spans="1:32" ht="14.25">
      <c r="A194" s="74" t="str">
        <f t="shared" si="46"/>
        <v>33113</v>
      </c>
      <c r="B194" s="74" t="str">
        <f t="shared" si="55"/>
        <v>113</v>
      </c>
      <c r="C194">
        <v>28</v>
      </c>
      <c r="D194">
        <v>1</v>
      </c>
      <c r="E194">
        <v>3</v>
      </c>
      <c r="F194">
        <v>33</v>
      </c>
      <c r="G194">
        <v>11</v>
      </c>
      <c r="H194">
        <v>3</v>
      </c>
      <c r="I194">
        <v>9</v>
      </c>
      <c r="J194">
        <v>4</v>
      </c>
      <c r="K194" t="s">
        <v>530</v>
      </c>
      <c r="L194" s="83">
        <v>475800000</v>
      </c>
      <c r="M194" s="74" t="str">
        <f t="shared" si="47"/>
        <v>1</v>
      </c>
      <c r="N194" s="74" t="str">
        <f t="shared" si="48"/>
        <v>1</v>
      </c>
      <c r="O194" s="74">
        <f t="shared" si="49"/>
      </c>
      <c r="P194" s="74" t="str">
        <f t="shared" si="50"/>
        <v>1.1.</v>
      </c>
      <c r="Q194" s="74">
        <f t="shared" si="51"/>
        <v>1</v>
      </c>
      <c r="R194" s="74" t="str">
        <f t="shared" si="52"/>
        <v>1.1.009</v>
      </c>
      <c r="S194" s="74" t="str">
        <f t="shared" si="53"/>
        <v>331.1.009</v>
      </c>
      <c r="T194" s="119">
        <f t="shared" si="54"/>
        <v>475800000</v>
      </c>
      <c r="U194" s="111" t="str">
        <f t="shared" si="45"/>
        <v>Chao Baby</v>
      </c>
      <c r="W194">
        <v>28</v>
      </c>
      <c r="X194">
        <v>1</v>
      </c>
      <c r="Y194">
        <v>3</v>
      </c>
      <c r="Z194">
        <v>33</v>
      </c>
      <c r="AA194">
        <v>11</v>
      </c>
      <c r="AB194">
        <v>3</v>
      </c>
      <c r="AC194">
        <v>9</v>
      </c>
      <c r="AD194">
        <v>4</v>
      </c>
      <c r="AE194" t="s">
        <v>530</v>
      </c>
      <c r="AF194" s="84">
        <v>475800000</v>
      </c>
    </row>
    <row r="195" spans="1:32" ht="14.25">
      <c r="A195" s="74" t="str">
        <f t="shared" si="46"/>
        <v>33113</v>
      </c>
      <c r="B195" s="74" t="str">
        <f t="shared" si="55"/>
        <v>113</v>
      </c>
      <c r="C195">
        <v>28</v>
      </c>
      <c r="D195">
        <v>1</v>
      </c>
      <c r="E195">
        <v>3</v>
      </c>
      <c r="F195">
        <v>33</v>
      </c>
      <c r="G195">
        <v>11</v>
      </c>
      <c r="H195">
        <v>3</v>
      </c>
      <c r="I195">
        <v>9</v>
      </c>
      <c r="J195">
        <v>5</v>
      </c>
      <c r="K195" t="s">
        <v>531</v>
      </c>
      <c r="L195" s="83">
        <v>8959989</v>
      </c>
      <c r="M195" s="74" t="str">
        <f t="shared" si="47"/>
        <v>1</v>
      </c>
      <c r="N195" s="74" t="str">
        <f t="shared" si="48"/>
        <v>1</v>
      </c>
      <c r="O195" s="74">
        <f t="shared" si="49"/>
      </c>
      <c r="P195" s="74" t="str">
        <f t="shared" si="50"/>
        <v>1.1.</v>
      </c>
      <c r="Q195" s="74">
        <f t="shared" si="51"/>
        <v>1</v>
      </c>
      <c r="R195" s="74" t="str">
        <f t="shared" si="52"/>
        <v>1.1.009</v>
      </c>
      <c r="S195" s="74" t="str">
        <f t="shared" si="53"/>
        <v>331.1.009</v>
      </c>
      <c r="T195" s="119">
        <f t="shared" si="54"/>
        <v>8959989</v>
      </c>
      <c r="U195" s="111" t="str">
        <f t="shared" si="45"/>
        <v>Chao Baby</v>
      </c>
      <c r="W195">
        <v>28</v>
      </c>
      <c r="X195">
        <v>1</v>
      </c>
      <c r="Y195">
        <v>3</v>
      </c>
      <c r="Z195">
        <v>33</v>
      </c>
      <c r="AA195">
        <v>11</v>
      </c>
      <c r="AB195">
        <v>3</v>
      </c>
      <c r="AC195">
        <v>9</v>
      </c>
      <c r="AD195">
        <v>5</v>
      </c>
      <c r="AE195" t="s">
        <v>531</v>
      </c>
      <c r="AF195" s="84">
        <v>8959989</v>
      </c>
    </row>
    <row r="196" spans="1:32" ht="14.25">
      <c r="A196" s="74" t="str">
        <f t="shared" si="46"/>
        <v>33113</v>
      </c>
      <c r="B196" s="74" t="str">
        <f t="shared" si="55"/>
        <v>113</v>
      </c>
      <c r="C196">
        <v>28</v>
      </c>
      <c r="D196">
        <v>1</v>
      </c>
      <c r="E196">
        <v>3</v>
      </c>
      <c r="F196">
        <v>33</v>
      </c>
      <c r="G196">
        <v>11</v>
      </c>
      <c r="H196">
        <v>3</v>
      </c>
      <c r="I196">
        <v>9</v>
      </c>
      <c r="J196">
        <v>6</v>
      </c>
      <c r="K196" t="s">
        <v>532</v>
      </c>
      <c r="L196" s="83">
        <v>1347162440</v>
      </c>
      <c r="M196" s="74" t="str">
        <f t="shared" si="47"/>
        <v>1</v>
      </c>
      <c r="N196" s="74" t="str">
        <f t="shared" si="48"/>
        <v>1</v>
      </c>
      <c r="O196" s="74">
        <f t="shared" si="49"/>
      </c>
      <c r="P196" s="74" t="str">
        <f t="shared" si="50"/>
        <v>1.1.</v>
      </c>
      <c r="Q196" s="74">
        <f t="shared" si="51"/>
        <v>1</v>
      </c>
      <c r="R196" s="74" t="str">
        <f t="shared" si="52"/>
        <v>1.1.009</v>
      </c>
      <c r="S196" s="74" t="str">
        <f t="shared" si="53"/>
        <v>331.1.009</v>
      </c>
      <c r="T196" s="119">
        <f t="shared" si="54"/>
        <v>1347162440</v>
      </c>
      <c r="U196" s="111" t="str">
        <f t="shared" si="45"/>
        <v>Chao Baby</v>
      </c>
      <c r="W196">
        <v>28</v>
      </c>
      <c r="X196">
        <v>1</v>
      </c>
      <c r="Y196">
        <v>3</v>
      </c>
      <c r="Z196">
        <v>33</v>
      </c>
      <c r="AA196">
        <v>11</v>
      </c>
      <c r="AB196">
        <v>3</v>
      </c>
      <c r="AC196">
        <v>9</v>
      </c>
      <c r="AD196">
        <v>6</v>
      </c>
      <c r="AE196" t="s">
        <v>532</v>
      </c>
      <c r="AF196" s="84">
        <v>1347162440</v>
      </c>
    </row>
    <row r="197" spans="1:32" ht="14.25">
      <c r="A197" s="74" t="str">
        <f t="shared" si="46"/>
        <v>33113</v>
      </c>
      <c r="B197" s="74" t="str">
        <f t="shared" si="55"/>
        <v>113</v>
      </c>
      <c r="C197">
        <v>28</v>
      </c>
      <c r="D197">
        <v>1</v>
      </c>
      <c r="E197">
        <v>3</v>
      </c>
      <c r="F197">
        <v>33</v>
      </c>
      <c r="G197">
        <v>11</v>
      </c>
      <c r="H197">
        <v>3</v>
      </c>
      <c r="I197">
        <v>9</v>
      </c>
      <c r="J197">
        <v>7</v>
      </c>
      <c r="K197" t="s">
        <v>533</v>
      </c>
      <c r="L197" s="83">
        <v>82713449</v>
      </c>
      <c r="M197" s="74" t="str">
        <f t="shared" si="47"/>
        <v>1</v>
      </c>
      <c r="N197" s="74" t="str">
        <f t="shared" si="48"/>
        <v>1</v>
      </c>
      <c r="O197" s="74">
        <f t="shared" si="49"/>
      </c>
      <c r="P197" s="74" t="str">
        <f t="shared" si="50"/>
        <v>1.1.</v>
      </c>
      <c r="Q197" s="74">
        <f t="shared" si="51"/>
        <v>1</v>
      </c>
      <c r="R197" s="74" t="str">
        <f t="shared" si="52"/>
        <v>1.1.009</v>
      </c>
      <c r="S197" s="74" t="str">
        <f t="shared" si="53"/>
        <v>331.1.009</v>
      </c>
      <c r="T197" s="119">
        <f t="shared" si="54"/>
        <v>82713449</v>
      </c>
      <c r="U197" s="111" t="str">
        <f aca="true" t="shared" si="56" ref="U197:U261">IF(C197=W197,IF(D197=X197,IF(E197=Y197,IF(F197=Z197,IF(G197=AA197,IF(H197=AB197,IF(I197=AC197,IF(J197=AD197,"Chao Baby","Revisar"))))))))</f>
        <v>Chao Baby</v>
      </c>
      <c r="W197">
        <v>28</v>
      </c>
      <c r="X197">
        <v>1</v>
      </c>
      <c r="Y197">
        <v>3</v>
      </c>
      <c r="Z197">
        <v>33</v>
      </c>
      <c r="AA197">
        <v>11</v>
      </c>
      <c r="AB197">
        <v>3</v>
      </c>
      <c r="AC197">
        <v>9</v>
      </c>
      <c r="AD197">
        <v>7</v>
      </c>
      <c r="AE197" t="s">
        <v>533</v>
      </c>
      <c r="AF197" s="84">
        <v>82713449</v>
      </c>
    </row>
    <row r="198" spans="1:32" ht="14.25">
      <c r="A198" s="74" t="str">
        <f t="shared" si="46"/>
        <v>33113</v>
      </c>
      <c r="B198" s="74" t="str">
        <f t="shared" si="55"/>
        <v>113</v>
      </c>
      <c r="C198">
        <v>28</v>
      </c>
      <c r="D198">
        <v>1</v>
      </c>
      <c r="E198">
        <v>3</v>
      </c>
      <c r="F198">
        <v>33</v>
      </c>
      <c r="G198">
        <v>11</v>
      </c>
      <c r="H198">
        <v>3</v>
      </c>
      <c r="I198">
        <v>9</v>
      </c>
      <c r="J198">
        <v>8</v>
      </c>
      <c r="K198" t="s">
        <v>534</v>
      </c>
      <c r="L198" s="83">
        <v>95700129</v>
      </c>
      <c r="M198" s="74" t="str">
        <f t="shared" si="47"/>
        <v>1</v>
      </c>
      <c r="N198" s="74" t="str">
        <f t="shared" si="48"/>
        <v>1</v>
      </c>
      <c r="O198" s="74">
        <f t="shared" si="49"/>
      </c>
      <c r="P198" s="74" t="str">
        <f t="shared" si="50"/>
        <v>1.1.</v>
      </c>
      <c r="Q198" s="74">
        <f t="shared" si="51"/>
        <v>1</v>
      </c>
      <c r="R198" s="74" t="str">
        <f t="shared" si="52"/>
        <v>1.1.009</v>
      </c>
      <c r="S198" s="74" t="str">
        <f t="shared" si="53"/>
        <v>331.1.009</v>
      </c>
      <c r="T198" s="119">
        <f t="shared" si="54"/>
        <v>95700129</v>
      </c>
      <c r="U198" s="111" t="str">
        <f t="shared" si="56"/>
        <v>Chao Baby</v>
      </c>
      <c r="W198">
        <v>28</v>
      </c>
      <c r="X198">
        <v>1</v>
      </c>
      <c r="Y198">
        <v>3</v>
      </c>
      <c r="Z198">
        <v>33</v>
      </c>
      <c r="AA198">
        <v>11</v>
      </c>
      <c r="AB198">
        <v>3</v>
      </c>
      <c r="AC198">
        <v>9</v>
      </c>
      <c r="AD198">
        <v>8</v>
      </c>
      <c r="AE198" t="s">
        <v>534</v>
      </c>
      <c r="AF198" s="84">
        <v>95700129</v>
      </c>
    </row>
    <row r="199" spans="1:32" ht="14.25">
      <c r="A199" s="74" t="str">
        <f t="shared" si="46"/>
        <v>33113</v>
      </c>
      <c r="B199" s="74" t="str">
        <f t="shared" si="55"/>
        <v>113</v>
      </c>
      <c r="C199">
        <v>28</v>
      </c>
      <c r="D199">
        <v>1</v>
      </c>
      <c r="E199">
        <v>3</v>
      </c>
      <c r="F199">
        <v>33</v>
      </c>
      <c r="G199">
        <v>11</v>
      </c>
      <c r="H199">
        <v>3</v>
      </c>
      <c r="I199">
        <v>9</v>
      </c>
      <c r="J199">
        <v>9</v>
      </c>
      <c r="K199" t="s">
        <v>535</v>
      </c>
      <c r="L199" s="83">
        <v>273531249</v>
      </c>
      <c r="M199" s="74" t="str">
        <f t="shared" si="47"/>
        <v>1</v>
      </c>
      <c r="N199" s="74" t="str">
        <f t="shared" si="48"/>
        <v>1</v>
      </c>
      <c r="O199" s="74">
        <f t="shared" si="49"/>
      </c>
      <c r="P199" s="74" t="str">
        <f t="shared" si="50"/>
        <v>1.1.</v>
      </c>
      <c r="Q199" s="74">
        <f t="shared" si="51"/>
        <v>1</v>
      </c>
      <c r="R199" s="74" t="str">
        <f t="shared" si="52"/>
        <v>1.1.009</v>
      </c>
      <c r="S199" s="74" t="str">
        <f t="shared" si="53"/>
        <v>331.1.009</v>
      </c>
      <c r="T199" s="119">
        <f t="shared" si="54"/>
        <v>273531249</v>
      </c>
      <c r="U199" s="111" t="str">
        <f t="shared" si="56"/>
        <v>Chao Baby</v>
      </c>
      <c r="W199">
        <v>28</v>
      </c>
      <c r="X199">
        <v>1</v>
      </c>
      <c r="Y199">
        <v>3</v>
      </c>
      <c r="Z199">
        <v>33</v>
      </c>
      <c r="AA199">
        <v>11</v>
      </c>
      <c r="AB199">
        <v>3</v>
      </c>
      <c r="AC199">
        <v>9</v>
      </c>
      <c r="AD199">
        <v>9</v>
      </c>
      <c r="AE199" t="s">
        <v>535</v>
      </c>
      <c r="AF199" s="84">
        <v>273531249</v>
      </c>
    </row>
    <row r="200" spans="1:32" ht="14.25">
      <c r="A200" s="74" t="str">
        <f t="shared" si="46"/>
        <v>33113</v>
      </c>
      <c r="B200" s="74" t="str">
        <f t="shared" si="55"/>
        <v>113</v>
      </c>
      <c r="C200">
        <v>28</v>
      </c>
      <c r="D200">
        <v>1</v>
      </c>
      <c r="E200">
        <v>3</v>
      </c>
      <c r="F200">
        <v>33</v>
      </c>
      <c r="G200">
        <v>11</v>
      </c>
      <c r="H200">
        <v>3</v>
      </c>
      <c r="I200">
        <v>9</v>
      </c>
      <c r="J200">
        <v>10</v>
      </c>
      <c r="K200" t="s">
        <v>536</v>
      </c>
      <c r="L200" s="83">
        <v>442393889</v>
      </c>
      <c r="M200" s="74" t="str">
        <f t="shared" si="47"/>
        <v>1</v>
      </c>
      <c r="N200" s="74" t="str">
        <f t="shared" si="48"/>
        <v>1</v>
      </c>
      <c r="O200" s="74">
        <f t="shared" si="49"/>
      </c>
      <c r="P200" s="74" t="str">
        <f t="shared" si="50"/>
        <v>1.1.</v>
      </c>
      <c r="Q200" s="74">
        <f t="shared" si="51"/>
        <v>1</v>
      </c>
      <c r="R200" s="74" t="str">
        <f t="shared" si="52"/>
        <v>1.1.009</v>
      </c>
      <c r="S200" s="74" t="str">
        <f t="shared" si="53"/>
        <v>331.1.009</v>
      </c>
      <c r="T200" s="84">
        <f t="shared" si="54"/>
        <v>442393889</v>
      </c>
      <c r="U200" s="111" t="str">
        <f t="shared" si="56"/>
        <v>Chao Baby</v>
      </c>
      <c r="W200">
        <v>28</v>
      </c>
      <c r="X200">
        <v>1</v>
      </c>
      <c r="Y200">
        <v>3</v>
      </c>
      <c r="Z200">
        <v>33</v>
      </c>
      <c r="AA200">
        <v>11</v>
      </c>
      <c r="AB200">
        <v>3</v>
      </c>
      <c r="AC200">
        <v>9</v>
      </c>
      <c r="AD200">
        <v>10</v>
      </c>
      <c r="AE200" t="s">
        <v>536</v>
      </c>
      <c r="AF200" s="84">
        <v>442393889</v>
      </c>
    </row>
    <row r="201" spans="1:32" ht="14.25">
      <c r="A201" s="74" t="str">
        <f t="shared" si="46"/>
        <v>33113</v>
      </c>
      <c r="B201" s="74" t="str">
        <f t="shared" si="55"/>
        <v>113</v>
      </c>
      <c r="C201">
        <v>28</v>
      </c>
      <c r="D201">
        <v>1</v>
      </c>
      <c r="E201">
        <v>3</v>
      </c>
      <c r="F201">
        <v>33</v>
      </c>
      <c r="G201">
        <v>11</v>
      </c>
      <c r="H201">
        <v>3</v>
      </c>
      <c r="I201">
        <v>9</v>
      </c>
      <c r="J201">
        <v>11</v>
      </c>
      <c r="K201" t="s">
        <v>537</v>
      </c>
      <c r="L201" s="83">
        <v>207557093</v>
      </c>
      <c r="M201" s="74" t="str">
        <f t="shared" si="47"/>
        <v>1</v>
      </c>
      <c r="N201" s="74" t="str">
        <f t="shared" si="48"/>
        <v>1</v>
      </c>
      <c r="O201" s="74">
        <f t="shared" si="49"/>
      </c>
      <c r="P201" s="74" t="str">
        <f t="shared" si="50"/>
        <v>1.1.</v>
      </c>
      <c r="Q201" s="74">
        <f t="shared" si="51"/>
        <v>1</v>
      </c>
      <c r="R201" s="74" t="str">
        <f t="shared" si="52"/>
        <v>1.1.009</v>
      </c>
      <c r="S201" s="74" t="str">
        <f t="shared" si="53"/>
        <v>331.1.009</v>
      </c>
      <c r="T201" s="84">
        <f t="shared" si="54"/>
        <v>207557093</v>
      </c>
      <c r="U201" s="111" t="str">
        <f t="shared" si="56"/>
        <v>Chao Baby</v>
      </c>
      <c r="W201">
        <v>28</v>
      </c>
      <c r="X201">
        <v>1</v>
      </c>
      <c r="Y201">
        <v>3</v>
      </c>
      <c r="Z201">
        <v>33</v>
      </c>
      <c r="AA201">
        <v>11</v>
      </c>
      <c r="AB201">
        <v>3</v>
      </c>
      <c r="AC201">
        <v>9</v>
      </c>
      <c r="AD201">
        <v>11</v>
      </c>
      <c r="AE201" t="s">
        <v>537</v>
      </c>
      <c r="AF201" s="84">
        <v>207557093</v>
      </c>
    </row>
    <row r="202" spans="1:32" ht="14.25">
      <c r="A202" s="74" t="str">
        <f t="shared" si="46"/>
        <v>33113</v>
      </c>
      <c r="B202" s="74" t="str">
        <f t="shared" si="55"/>
        <v>113</v>
      </c>
      <c r="C202">
        <v>28</v>
      </c>
      <c r="D202">
        <v>1</v>
      </c>
      <c r="E202">
        <v>3</v>
      </c>
      <c r="F202">
        <v>33</v>
      </c>
      <c r="G202">
        <v>11</v>
      </c>
      <c r="H202">
        <v>3</v>
      </c>
      <c r="I202">
        <v>9</v>
      </c>
      <c r="J202">
        <v>12</v>
      </c>
      <c r="K202" t="s">
        <v>538</v>
      </c>
      <c r="L202" s="83">
        <v>135536259</v>
      </c>
      <c r="M202" s="74" t="str">
        <f t="shared" si="47"/>
        <v>1</v>
      </c>
      <c r="N202" s="74" t="str">
        <f t="shared" si="48"/>
        <v>1</v>
      </c>
      <c r="O202" s="74">
        <f t="shared" si="49"/>
      </c>
      <c r="P202" s="74" t="str">
        <f t="shared" si="50"/>
        <v>1.1.</v>
      </c>
      <c r="Q202" s="74">
        <f t="shared" si="51"/>
        <v>1</v>
      </c>
      <c r="R202" s="74" t="str">
        <f t="shared" si="52"/>
        <v>1.1.009</v>
      </c>
      <c r="S202" s="74" t="str">
        <f t="shared" si="53"/>
        <v>331.1.009</v>
      </c>
      <c r="T202" s="84">
        <f t="shared" si="54"/>
        <v>135536259</v>
      </c>
      <c r="U202" s="111" t="str">
        <f t="shared" si="56"/>
        <v>Chao Baby</v>
      </c>
      <c r="W202">
        <v>28</v>
      </c>
      <c r="X202">
        <v>1</v>
      </c>
      <c r="Y202">
        <v>3</v>
      </c>
      <c r="Z202">
        <v>33</v>
      </c>
      <c r="AA202">
        <v>11</v>
      </c>
      <c r="AB202">
        <v>3</v>
      </c>
      <c r="AC202">
        <v>9</v>
      </c>
      <c r="AD202">
        <v>12</v>
      </c>
      <c r="AE202" t="s">
        <v>538</v>
      </c>
      <c r="AF202" s="84">
        <v>135536259</v>
      </c>
    </row>
    <row r="203" spans="1:32" ht="14.25">
      <c r="A203" s="74" t="str">
        <f t="shared" si="46"/>
        <v>33113</v>
      </c>
      <c r="B203" s="74" t="str">
        <f t="shared" si="55"/>
        <v>113</v>
      </c>
      <c r="C203">
        <v>28</v>
      </c>
      <c r="D203">
        <v>1</v>
      </c>
      <c r="E203">
        <v>3</v>
      </c>
      <c r="F203">
        <v>33</v>
      </c>
      <c r="G203">
        <v>11</v>
      </c>
      <c r="H203">
        <v>3</v>
      </c>
      <c r="I203">
        <v>9</v>
      </c>
      <c r="J203">
        <v>13</v>
      </c>
      <c r="K203" t="s">
        <v>539</v>
      </c>
      <c r="L203" s="83">
        <v>23416790</v>
      </c>
      <c r="M203" s="74" t="str">
        <f t="shared" si="47"/>
        <v>1</v>
      </c>
      <c r="N203" s="74" t="str">
        <f t="shared" si="48"/>
        <v>1</v>
      </c>
      <c r="O203" s="74">
        <f t="shared" si="49"/>
      </c>
      <c r="P203" s="74" t="str">
        <f t="shared" si="50"/>
        <v>1.1.</v>
      </c>
      <c r="Q203" s="74">
        <f t="shared" si="51"/>
        <v>1</v>
      </c>
      <c r="R203" s="74" t="str">
        <f t="shared" si="52"/>
        <v>1.1.009</v>
      </c>
      <c r="S203" s="74" t="str">
        <f t="shared" si="53"/>
        <v>331.1.009</v>
      </c>
      <c r="T203" s="84">
        <f t="shared" si="54"/>
        <v>23416790</v>
      </c>
      <c r="U203" s="111" t="str">
        <f t="shared" si="56"/>
        <v>Chao Baby</v>
      </c>
      <c r="W203">
        <v>28</v>
      </c>
      <c r="X203">
        <v>1</v>
      </c>
      <c r="Y203">
        <v>3</v>
      </c>
      <c r="Z203">
        <v>33</v>
      </c>
      <c r="AA203">
        <v>11</v>
      </c>
      <c r="AB203">
        <v>3</v>
      </c>
      <c r="AC203">
        <v>9</v>
      </c>
      <c r="AD203">
        <v>13</v>
      </c>
      <c r="AE203" t="s">
        <v>539</v>
      </c>
      <c r="AF203" s="84">
        <v>23416790</v>
      </c>
    </row>
    <row r="204" spans="1:32" ht="14.25">
      <c r="A204" s="74" t="str">
        <f t="shared" si="46"/>
        <v>33113</v>
      </c>
      <c r="B204" s="74" t="str">
        <f t="shared" si="55"/>
        <v>113</v>
      </c>
      <c r="C204">
        <v>28</v>
      </c>
      <c r="D204">
        <v>1</v>
      </c>
      <c r="E204">
        <v>3</v>
      </c>
      <c r="F204">
        <v>33</v>
      </c>
      <c r="G204">
        <v>11</v>
      </c>
      <c r="H204">
        <v>3</v>
      </c>
      <c r="I204">
        <v>9</v>
      </c>
      <c r="J204">
        <v>14</v>
      </c>
      <c r="K204" t="s">
        <v>540</v>
      </c>
      <c r="L204" s="83">
        <v>297942996</v>
      </c>
      <c r="M204" s="74" t="str">
        <f t="shared" si="47"/>
        <v>1</v>
      </c>
      <c r="N204" s="74" t="str">
        <f t="shared" si="48"/>
        <v>1</v>
      </c>
      <c r="O204" s="74">
        <f t="shared" si="49"/>
      </c>
      <c r="P204" s="74" t="str">
        <f t="shared" si="50"/>
        <v>1.1.</v>
      </c>
      <c r="Q204" s="74">
        <f t="shared" si="51"/>
        <v>1</v>
      </c>
      <c r="R204" s="74" t="str">
        <f t="shared" si="52"/>
        <v>1.1.009</v>
      </c>
      <c r="S204" s="74" t="str">
        <f t="shared" si="53"/>
        <v>331.1.009</v>
      </c>
      <c r="T204" s="84">
        <f t="shared" si="54"/>
        <v>297942996</v>
      </c>
      <c r="U204" s="111" t="str">
        <f t="shared" si="56"/>
        <v>Chao Baby</v>
      </c>
      <c r="W204">
        <v>28</v>
      </c>
      <c r="X204">
        <v>1</v>
      </c>
      <c r="Y204">
        <v>3</v>
      </c>
      <c r="Z204">
        <v>33</v>
      </c>
      <c r="AA204">
        <v>11</v>
      </c>
      <c r="AB204">
        <v>3</v>
      </c>
      <c r="AC204">
        <v>9</v>
      </c>
      <c r="AD204">
        <v>14</v>
      </c>
      <c r="AE204" t="s">
        <v>540</v>
      </c>
      <c r="AF204" s="84">
        <v>297942996</v>
      </c>
    </row>
    <row r="205" spans="1:32" ht="14.25">
      <c r="A205" s="74" t="str">
        <f aca="true" t="shared" si="57" ref="A205:A269">IF(F205=81,CONCATENATE(11,B205),IF(F205=82,CONCATENATE(22,B205),IF(F205=83,CONCATENATE(33,B205),IF(F205=85,CONCATENATE(55,B205),CONCATENATE(F205,B205)))))</f>
        <v>33113</v>
      </c>
      <c r="B205" s="74" t="str">
        <f t="shared" si="55"/>
        <v>113</v>
      </c>
      <c r="C205">
        <v>28</v>
      </c>
      <c r="D205">
        <v>1</v>
      </c>
      <c r="E205">
        <v>3</v>
      </c>
      <c r="F205">
        <v>33</v>
      </c>
      <c r="G205">
        <v>11</v>
      </c>
      <c r="H205">
        <v>3</v>
      </c>
      <c r="I205">
        <v>9</v>
      </c>
      <c r="J205">
        <v>15</v>
      </c>
      <c r="K205" t="s">
        <v>541</v>
      </c>
      <c r="L205" s="83">
        <v>12321479</v>
      </c>
      <c r="M205" s="74" t="str">
        <f aca="true" t="shared" si="58" ref="M205:M269">MID(G205,1,1)</f>
        <v>1</v>
      </c>
      <c r="N205" s="74" t="str">
        <f aca="true" t="shared" si="59" ref="N205:N269">MID(G205,2,1)</f>
        <v>1</v>
      </c>
      <c r="O205" s="74">
        <f aca="true" t="shared" si="60" ref="O205:O269">MID(H205,3,1)</f>
      </c>
      <c r="P205" s="74" t="str">
        <f aca="true" t="shared" si="61" ref="P205:P269">CONCATENATE(M205,".",N205,".",O205)</f>
        <v>1.1.</v>
      </c>
      <c r="Q205" s="74">
        <f aca="true" t="shared" si="62" ref="Q205:Q269">LEN(I205)</f>
        <v>1</v>
      </c>
      <c r="R205" s="74" t="str">
        <f aca="true" t="shared" si="63" ref="R205:R269">IF(Q205=2,CONCATENATE(P205,0,I205),IF(Q205=1,CONCATENATE(P205,0,0,I205),IF(Q205=3,CONCATENATE(P205,I205)," ")))</f>
        <v>1.1.009</v>
      </c>
      <c r="S205" s="74" t="str">
        <f t="shared" si="53"/>
        <v>331.1.009</v>
      </c>
      <c r="T205" s="84">
        <f t="shared" si="54"/>
        <v>12321479</v>
      </c>
      <c r="U205" s="111" t="str">
        <f t="shared" si="56"/>
        <v>Chao Baby</v>
      </c>
      <c r="W205">
        <v>28</v>
      </c>
      <c r="X205">
        <v>1</v>
      </c>
      <c r="Y205">
        <v>3</v>
      </c>
      <c r="Z205">
        <v>33</v>
      </c>
      <c r="AA205">
        <v>11</v>
      </c>
      <c r="AB205">
        <v>3</v>
      </c>
      <c r="AC205">
        <v>9</v>
      </c>
      <c r="AD205">
        <v>15</v>
      </c>
      <c r="AE205" t="s">
        <v>541</v>
      </c>
      <c r="AF205" s="84">
        <v>12321479</v>
      </c>
    </row>
    <row r="206" spans="1:32" ht="14.25">
      <c r="A206" s="74" t="str">
        <f t="shared" si="57"/>
        <v>33113</v>
      </c>
      <c r="B206" s="74" t="str">
        <f t="shared" si="55"/>
        <v>113</v>
      </c>
      <c r="C206">
        <v>28</v>
      </c>
      <c r="D206">
        <v>1</v>
      </c>
      <c r="E206">
        <v>3</v>
      </c>
      <c r="F206">
        <v>33</v>
      </c>
      <c r="G206">
        <v>11</v>
      </c>
      <c r="H206">
        <v>3</v>
      </c>
      <c r="I206">
        <v>9</v>
      </c>
      <c r="J206">
        <v>16</v>
      </c>
      <c r="K206" t="s">
        <v>542</v>
      </c>
      <c r="L206" s="83">
        <v>481933452</v>
      </c>
      <c r="M206" s="74" t="str">
        <f t="shared" si="58"/>
        <v>1</v>
      </c>
      <c r="N206" s="74" t="str">
        <f t="shared" si="59"/>
        <v>1</v>
      </c>
      <c r="O206" s="74">
        <f t="shared" si="60"/>
      </c>
      <c r="P206" s="74" t="str">
        <f t="shared" si="61"/>
        <v>1.1.</v>
      </c>
      <c r="Q206" s="74">
        <f t="shared" si="62"/>
        <v>1</v>
      </c>
      <c r="R206" s="74" t="str">
        <f t="shared" si="63"/>
        <v>1.1.009</v>
      </c>
      <c r="S206" s="74" t="str">
        <f aca="true" t="shared" si="64" ref="S206:S270">IF(F206=81,CONCATENATE(11,R206),IF(F206=82,CONCATENATE(22,R206),IF(F206=83,CONCATENATE(33,R206),IF(F206=85,CONCATENATE(55,R206),CONCATENATE(F206,R206)))))</f>
        <v>331.1.009</v>
      </c>
      <c r="T206" s="84">
        <f aca="true" t="shared" si="65" ref="T206:T270">L206</f>
        <v>481933452</v>
      </c>
      <c r="U206" s="111" t="str">
        <f t="shared" si="56"/>
        <v>Chao Baby</v>
      </c>
      <c r="W206">
        <v>28</v>
      </c>
      <c r="X206">
        <v>1</v>
      </c>
      <c r="Y206">
        <v>3</v>
      </c>
      <c r="Z206">
        <v>33</v>
      </c>
      <c r="AA206">
        <v>11</v>
      </c>
      <c r="AB206">
        <v>3</v>
      </c>
      <c r="AC206">
        <v>9</v>
      </c>
      <c r="AD206">
        <v>16</v>
      </c>
      <c r="AE206" t="s">
        <v>542</v>
      </c>
      <c r="AF206" s="84">
        <v>481933452</v>
      </c>
    </row>
    <row r="207" spans="1:32" ht="14.25">
      <c r="A207" s="74" t="str">
        <f t="shared" si="57"/>
        <v>33113</v>
      </c>
      <c r="B207" s="74" t="str">
        <f t="shared" si="55"/>
        <v>113</v>
      </c>
      <c r="C207">
        <v>28</v>
      </c>
      <c r="D207">
        <v>1</v>
      </c>
      <c r="E207">
        <v>3</v>
      </c>
      <c r="F207">
        <v>33</v>
      </c>
      <c r="G207">
        <v>11</v>
      </c>
      <c r="H207">
        <v>3</v>
      </c>
      <c r="I207">
        <v>9</v>
      </c>
      <c r="J207">
        <v>17</v>
      </c>
      <c r="K207" t="s">
        <v>543</v>
      </c>
      <c r="L207" s="83">
        <v>680414904</v>
      </c>
      <c r="M207" s="74" t="str">
        <f t="shared" si="58"/>
        <v>1</v>
      </c>
      <c r="N207" s="74" t="str">
        <f t="shared" si="59"/>
        <v>1</v>
      </c>
      <c r="O207" s="74">
        <f t="shared" si="60"/>
      </c>
      <c r="P207" s="74" t="str">
        <f t="shared" si="61"/>
        <v>1.1.</v>
      </c>
      <c r="Q207" s="74">
        <f t="shared" si="62"/>
        <v>1</v>
      </c>
      <c r="R207" s="74" t="str">
        <f t="shared" si="63"/>
        <v>1.1.009</v>
      </c>
      <c r="S207" s="74" t="str">
        <f t="shared" si="64"/>
        <v>331.1.009</v>
      </c>
      <c r="T207" s="84">
        <f t="shared" si="65"/>
        <v>680414904</v>
      </c>
      <c r="U207" s="111" t="str">
        <f t="shared" si="56"/>
        <v>Chao Baby</v>
      </c>
      <c r="W207">
        <v>28</v>
      </c>
      <c r="X207">
        <v>1</v>
      </c>
      <c r="Y207">
        <v>3</v>
      </c>
      <c r="Z207">
        <v>33</v>
      </c>
      <c r="AA207">
        <v>11</v>
      </c>
      <c r="AB207">
        <v>3</v>
      </c>
      <c r="AC207">
        <v>9</v>
      </c>
      <c r="AD207">
        <v>17</v>
      </c>
      <c r="AE207" t="s">
        <v>543</v>
      </c>
      <c r="AF207" s="84">
        <v>680414904</v>
      </c>
    </row>
    <row r="208" spans="1:32" ht="14.25">
      <c r="A208" s="74" t="str">
        <f t="shared" si="57"/>
        <v>33113</v>
      </c>
      <c r="B208" s="74" t="str">
        <f t="shared" si="55"/>
        <v>113</v>
      </c>
      <c r="C208">
        <v>28</v>
      </c>
      <c r="D208">
        <v>1</v>
      </c>
      <c r="E208">
        <v>3</v>
      </c>
      <c r="F208">
        <v>33</v>
      </c>
      <c r="G208">
        <v>11</v>
      </c>
      <c r="H208">
        <v>3</v>
      </c>
      <c r="I208">
        <v>9</v>
      </c>
      <c r="J208">
        <v>18</v>
      </c>
      <c r="K208" t="s">
        <v>544</v>
      </c>
      <c r="L208" s="83">
        <v>72079800</v>
      </c>
      <c r="M208" s="74" t="str">
        <f t="shared" si="58"/>
        <v>1</v>
      </c>
      <c r="N208" s="74" t="str">
        <f t="shared" si="59"/>
        <v>1</v>
      </c>
      <c r="O208" s="74">
        <f t="shared" si="60"/>
      </c>
      <c r="P208" s="74" t="str">
        <f t="shared" si="61"/>
        <v>1.1.</v>
      </c>
      <c r="Q208" s="74">
        <f t="shared" si="62"/>
        <v>1</v>
      </c>
      <c r="R208" s="74" t="str">
        <f t="shared" si="63"/>
        <v>1.1.009</v>
      </c>
      <c r="S208" s="74" t="str">
        <f t="shared" si="64"/>
        <v>331.1.009</v>
      </c>
      <c r="T208" s="84">
        <f t="shared" si="65"/>
        <v>72079800</v>
      </c>
      <c r="U208" s="111" t="str">
        <f t="shared" si="56"/>
        <v>Chao Baby</v>
      </c>
      <c r="W208">
        <v>28</v>
      </c>
      <c r="X208">
        <v>1</v>
      </c>
      <c r="Y208">
        <v>3</v>
      </c>
      <c r="Z208">
        <v>33</v>
      </c>
      <c r="AA208">
        <v>11</v>
      </c>
      <c r="AB208">
        <v>3</v>
      </c>
      <c r="AC208">
        <v>9</v>
      </c>
      <c r="AD208">
        <v>18</v>
      </c>
      <c r="AE208" t="s">
        <v>544</v>
      </c>
      <c r="AF208" s="84">
        <v>72079800</v>
      </c>
    </row>
    <row r="209" spans="1:32" ht="14.25">
      <c r="A209" s="74" t="str">
        <f t="shared" si="57"/>
        <v>33113</v>
      </c>
      <c r="B209" s="74" t="str">
        <f t="shared" si="55"/>
        <v>113</v>
      </c>
      <c r="C209">
        <v>28</v>
      </c>
      <c r="D209">
        <v>1</v>
      </c>
      <c r="E209">
        <v>3</v>
      </c>
      <c r="F209">
        <v>33</v>
      </c>
      <c r="G209">
        <v>11</v>
      </c>
      <c r="H209">
        <v>3</v>
      </c>
      <c r="I209">
        <v>9</v>
      </c>
      <c r="J209">
        <v>19</v>
      </c>
      <c r="K209" t="s">
        <v>545</v>
      </c>
      <c r="L209" s="83">
        <v>37352328</v>
      </c>
      <c r="M209" s="74" t="str">
        <f t="shared" si="58"/>
        <v>1</v>
      </c>
      <c r="N209" s="74" t="str">
        <f t="shared" si="59"/>
        <v>1</v>
      </c>
      <c r="O209" s="74">
        <f t="shared" si="60"/>
      </c>
      <c r="P209" s="74" t="str">
        <f t="shared" si="61"/>
        <v>1.1.</v>
      </c>
      <c r="Q209" s="74">
        <f t="shared" si="62"/>
        <v>1</v>
      </c>
      <c r="R209" s="74" t="str">
        <f t="shared" si="63"/>
        <v>1.1.009</v>
      </c>
      <c r="S209" s="74" t="str">
        <f t="shared" si="64"/>
        <v>331.1.009</v>
      </c>
      <c r="T209" s="84">
        <f t="shared" si="65"/>
        <v>37352328</v>
      </c>
      <c r="U209" s="111" t="str">
        <f t="shared" si="56"/>
        <v>Chao Baby</v>
      </c>
      <c r="W209">
        <v>28</v>
      </c>
      <c r="X209">
        <v>1</v>
      </c>
      <c r="Y209">
        <v>3</v>
      </c>
      <c r="Z209">
        <v>33</v>
      </c>
      <c r="AA209">
        <v>11</v>
      </c>
      <c r="AB209">
        <v>3</v>
      </c>
      <c r="AC209">
        <v>9</v>
      </c>
      <c r="AD209">
        <v>19</v>
      </c>
      <c r="AE209" t="s">
        <v>545</v>
      </c>
      <c r="AF209" s="84">
        <v>37352328</v>
      </c>
    </row>
    <row r="210" spans="1:32" ht="14.25">
      <c r="A210" s="74" t="str">
        <f t="shared" si="57"/>
        <v>33113</v>
      </c>
      <c r="B210" s="74" t="str">
        <f t="shared" si="55"/>
        <v>113</v>
      </c>
      <c r="C210">
        <v>28</v>
      </c>
      <c r="D210">
        <v>1</v>
      </c>
      <c r="E210">
        <v>3</v>
      </c>
      <c r="F210">
        <v>33</v>
      </c>
      <c r="G210">
        <v>11</v>
      </c>
      <c r="H210">
        <v>3</v>
      </c>
      <c r="I210">
        <v>9</v>
      </c>
      <c r="J210">
        <v>20</v>
      </c>
      <c r="K210" t="s">
        <v>546</v>
      </c>
      <c r="L210" s="83">
        <v>195649490</v>
      </c>
      <c r="M210" s="74" t="str">
        <f t="shared" si="58"/>
        <v>1</v>
      </c>
      <c r="N210" s="74" t="str">
        <f t="shared" si="59"/>
        <v>1</v>
      </c>
      <c r="O210" s="74">
        <f t="shared" si="60"/>
      </c>
      <c r="P210" s="74" t="str">
        <f t="shared" si="61"/>
        <v>1.1.</v>
      </c>
      <c r="Q210" s="74">
        <f t="shared" si="62"/>
        <v>1</v>
      </c>
      <c r="R210" s="74" t="str">
        <f t="shared" si="63"/>
        <v>1.1.009</v>
      </c>
      <c r="S210" s="74" t="str">
        <f t="shared" si="64"/>
        <v>331.1.009</v>
      </c>
      <c r="T210" s="84">
        <f t="shared" si="65"/>
        <v>195649490</v>
      </c>
      <c r="U210" s="111" t="str">
        <f t="shared" si="56"/>
        <v>Chao Baby</v>
      </c>
      <c r="W210">
        <v>28</v>
      </c>
      <c r="X210">
        <v>1</v>
      </c>
      <c r="Y210">
        <v>3</v>
      </c>
      <c r="Z210">
        <v>33</v>
      </c>
      <c r="AA210">
        <v>11</v>
      </c>
      <c r="AB210">
        <v>3</v>
      </c>
      <c r="AC210">
        <v>9</v>
      </c>
      <c r="AD210">
        <v>20</v>
      </c>
      <c r="AE210" t="s">
        <v>546</v>
      </c>
      <c r="AF210" s="84">
        <v>195649490</v>
      </c>
    </row>
    <row r="211" spans="1:32" ht="14.25">
      <c r="A211" s="74" t="str">
        <f t="shared" si="57"/>
        <v>33113</v>
      </c>
      <c r="B211" s="74" t="str">
        <f aca="true" t="shared" si="66" ref="B211:B275">CONCATENATE(G211,H211)</f>
        <v>113</v>
      </c>
      <c r="C211">
        <v>28</v>
      </c>
      <c r="D211">
        <v>1</v>
      </c>
      <c r="E211">
        <v>3</v>
      </c>
      <c r="F211">
        <v>33</v>
      </c>
      <c r="G211">
        <v>11</v>
      </c>
      <c r="H211">
        <v>3</v>
      </c>
      <c r="I211">
        <v>9</v>
      </c>
      <c r="J211">
        <v>21</v>
      </c>
      <c r="K211" t="s">
        <v>547</v>
      </c>
      <c r="L211" s="83">
        <v>65286624</v>
      </c>
      <c r="M211" s="74" t="str">
        <f t="shared" si="58"/>
        <v>1</v>
      </c>
      <c r="N211" s="74" t="str">
        <f t="shared" si="59"/>
        <v>1</v>
      </c>
      <c r="O211" s="74">
        <f t="shared" si="60"/>
      </c>
      <c r="P211" s="74" t="str">
        <f t="shared" si="61"/>
        <v>1.1.</v>
      </c>
      <c r="Q211" s="74">
        <f t="shared" si="62"/>
        <v>1</v>
      </c>
      <c r="R211" s="74" t="str">
        <f t="shared" si="63"/>
        <v>1.1.009</v>
      </c>
      <c r="S211" s="74" t="str">
        <f t="shared" si="64"/>
        <v>331.1.009</v>
      </c>
      <c r="T211" s="84">
        <f t="shared" si="65"/>
        <v>65286624</v>
      </c>
      <c r="U211" s="111" t="str">
        <f t="shared" si="56"/>
        <v>Chao Baby</v>
      </c>
      <c r="W211">
        <v>28</v>
      </c>
      <c r="X211">
        <v>1</v>
      </c>
      <c r="Y211">
        <v>3</v>
      </c>
      <c r="Z211">
        <v>33</v>
      </c>
      <c r="AA211">
        <v>11</v>
      </c>
      <c r="AB211">
        <v>3</v>
      </c>
      <c r="AC211">
        <v>9</v>
      </c>
      <c r="AD211">
        <v>21</v>
      </c>
      <c r="AE211" t="s">
        <v>547</v>
      </c>
      <c r="AF211" s="84">
        <v>65286624</v>
      </c>
    </row>
    <row r="212" spans="1:32" ht="14.25">
      <c r="A212" s="74" t="str">
        <f t="shared" si="57"/>
        <v>33113</v>
      </c>
      <c r="B212" s="74" t="str">
        <f t="shared" si="66"/>
        <v>113</v>
      </c>
      <c r="C212">
        <v>28</v>
      </c>
      <c r="D212">
        <v>1</v>
      </c>
      <c r="E212">
        <v>3</v>
      </c>
      <c r="F212">
        <v>33</v>
      </c>
      <c r="G212">
        <v>11</v>
      </c>
      <c r="H212">
        <v>3</v>
      </c>
      <c r="I212">
        <v>9</v>
      </c>
      <c r="J212">
        <v>22</v>
      </c>
      <c r="K212" t="s">
        <v>548</v>
      </c>
      <c r="L212" s="83">
        <v>32693076</v>
      </c>
      <c r="M212" s="74" t="str">
        <f t="shared" si="58"/>
        <v>1</v>
      </c>
      <c r="N212" s="74" t="str">
        <f t="shared" si="59"/>
        <v>1</v>
      </c>
      <c r="O212" s="74">
        <f t="shared" si="60"/>
      </c>
      <c r="P212" s="74" t="str">
        <f t="shared" si="61"/>
        <v>1.1.</v>
      </c>
      <c r="Q212" s="74">
        <f t="shared" si="62"/>
        <v>1</v>
      </c>
      <c r="R212" s="74" t="str">
        <f t="shared" si="63"/>
        <v>1.1.009</v>
      </c>
      <c r="S212" s="74" t="str">
        <f t="shared" si="64"/>
        <v>331.1.009</v>
      </c>
      <c r="T212" s="84">
        <f t="shared" si="65"/>
        <v>32693076</v>
      </c>
      <c r="U212" s="111" t="str">
        <f t="shared" si="56"/>
        <v>Chao Baby</v>
      </c>
      <c r="W212">
        <v>28</v>
      </c>
      <c r="X212">
        <v>1</v>
      </c>
      <c r="Y212">
        <v>3</v>
      </c>
      <c r="Z212">
        <v>33</v>
      </c>
      <c r="AA212">
        <v>11</v>
      </c>
      <c r="AB212">
        <v>3</v>
      </c>
      <c r="AC212">
        <v>9</v>
      </c>
      <c r="AD212">
        <v>22</v>
      </c>
      <c r="AE212" t="s">
        <v>548</v>
      </c>
      <c r="AF212" s="84">
        <v>32693076</v>
      </c>
    </row>
    <row r="213" spans="1:32" ht="14.25">
      <c r="A213" s="74" t="str">
        <f t="shared" si="57"/>
        <v>33113</v>
      </c>
      <c r="B213" s="74" t="str">
        <f t="shared" si="66"/>
        <v>113</v>
      </c>
      <c r="C213">
        <v>28</v>
      </c>
      <c r="D213">
        <v>1</v>
      </c>
      <c r="E213">
        <v>3</v>
      </c>
      <c r="F213">
        <v>33</v>
      </c>
      <c r="G213">
        <v>11</v>
      </c>
      <c r="H213">
        <v>3</v>
      </c>
      <c r="I213">
        <v>9</v>
      </c>
      <c r="J213">
        <v>23</v>
      </c>
      <c r="K213" t="s">
        <v>549</v>
      </c>
      <c r="L213" s="83">
        <v>926377353</v>
      </c>
      <c r="M213" s="74" t="str">
        <f t="shared" si="58"/>
        <v>1</v>
      </c>
      <c r="N213" s="74" t="str">
        <f t="shared" si="59"/>
        <v>1</v>
      </c>
      <c r="O213" s="74">
        <f t="shared" si="60"/>
      </c>
      <c r="P213" s="74" t="str">
        <f t="shared" si="61"/>
        <v>1.1.</v>
      </c>
      <c r="Q213" s="74">
        <f t="shared" si="62"/>
        <v>1</v>
      </c>
      <c r="R213" s="74" t="str">
        <f t="shared" si="63"/>
        <v>1.1.009</v>
      </c>
      <c r="S213" s="74" t="str">
        <f t="shared" si="64"/>
        <v>331.1.009</v>
      </c>
      <c r="T213" s="84">
        <f t="shared" si="65"/>
        <v>926377353</v>
      </c>
      <c r="U213" s="111" t="str">
        <f t="shared" si="56"/>
        <v>Chao Baby</v>
      </c>
      <c r="W213">
        <v>28</v>
      </c>
      <c r="X213">
        <v>1</v>
      </c>
      <c r="Y213">
        <v>3</v>
      </c>
      <c r="Z213">
        <v>33</v>
      </c>
      <c r="AA213">
        <v>11</v>
      </c>
      <c r="AB213">
        <v>3</v>
      </c>
      <c r="AC213">
        <v>9</v>
      </c>
      <c r="AD213">
        <v>23</v>
      </c>
      <c r="AE213" t="s">
        <v>549</v>
      </c>
      <c r="AF213" s="84">
        <v>926377353</v>
      </c>
    </row>
    <row r="214" spans="1:32" ht="14.25">
      <c r="A214" s="74" t="str">
        <f t="shared" si="57"/>
        <v>33113</v>
      </c>
      <c r="B214" s="74" t="str">
        <f t="shared" si="66"/>
        <v>113</v>
      </c>
      <c r="C214">
        <v>28</v>
      </c>
      <c r="D214">
        <v>1</v>
      </c>
      <c r="E214">
        <v>3</v>
      </c>
      <c r="F214">
        <v>33</v>
      </c>
      <c r="G214">
        <v>11</v>
      </c>
      <c r="H214">
        <v>3</v>
      </c>
      <c r="I214">
        <v>9</v>
      </c>
      <c r="J214">
        <v>24</v>
      </c>
      <c r="K214" t="s">
        <v>550</v>
      </c>
      <c r="L214" s="83">
        <v>53831700</v>
      </c>
      <c r="M214" s="74" t="str">
        <f t="shared" si="58"/>
        <v>1</v>
      </c>
      <c r="N214" s="74" t="str">
        <f t="shared" si="59"/>
        <v>1</v>
      </c>
      <c r="O214" s="74">
        <f t="shared" si="60"/>
      </c>
      <c r="P214" s="74" t="str">
        <f t="shared" si="61"/>
        <v>1.1.</v>
      </c>
      <c r="Q214" s="74">
        <f t="shared" si="62"/>
        <v>1</v>
      </c>
      <c r="R214" s="74" t="str">
        <f t="shared" si="63"/>
        <v>1.1.009</v>
      </c>
      <c r="S214" s="74" t="str">
        <f t="shared" si="64"/>
        <v>331.1.009</v>
      </c>
      <c r="T214" s="84">
        <f t="shared" si="65"/>
        <v>53831700</v>
      </c>
      <c r="U214" s="111" t="str">
        <f t="shared" si="56"/>
        <v>Chao Baby</v>
      </c>
      <c r="W214">
        <v>28</v>
      </c>
      <c r="X214">
        <v>1</v>
      </c>
      <c r="Y214">
        <v>3</v>
      </c>
      <c r="Z214">
        <v>33</v>
      </c>
      <c r="AA214">
        <v>11</v>
      </c>
      <c r="AB214">
        <v>3</v>
      </c>
      <c r="AC214">
        <v>9</v>
      </c>
      <c r="AD214">
        <v>24</v>
      </c>
      <c r="AE214" t="s">
        <v>550</v>
      </c>
      <c r="AF214" s="84">
        <v>53831700</v>
      </c>
    </row>
    <row r="215" spans="1:32" ht="14.25">
      <c r="A215" s="74" t="str">
        <f t="shared" si="57"/>
        <v>33113</v>
      </c>
      <c r="B215" s="74" t="str">
        <f t="shared" si="66"/>
        <v>113</v>
      </c>
      <c r="C215">
        <v>28</v>
      </c>
      <c r="D215">
        <v>1</v>
      </c>
      <c r="E215">
        <v>3</v>
      </c>
      <c r="F215">
        <v>33</v>
      </c>
      <c r="G215">
        <v>11</v>
      </c>
      <c r="H215">
        <v>3</v>
      </c>
      <c r="I215">
        <v>9</v>
      </c>
      <c r="J215">
        <v>26</v>
      </c>
      <c r="K215" t="s">
        <v>551</v>
      </c>
      <c r="L215" s="83">
        <v>157577446</v>
      </c>
      <c r="M215" s="74" t="str">
        <f t="shared" si="58"/>
        <v>1</v>
      </c>
      <c r="N215" s="74" t="str">
        <f t="shared" si="59"/>
        <v>1</v>
      </c>
      <c r="O215" s="74">
        <f t="shared" si="60"/>
      </c>
      <c r="P215" s="74" t="str">
        <f t="shared" si="61"/>
        <v>1.1.</v>
      </c>
      <c r="Q215" s="74">
        <f t="shared" si="62"/>
        <v>1</v>
      </c>
      <c r="R215" s="74" t="str">
        <f t="shared" si="63"/>
        <v>1.1.009</v>
      </c>
      <c r="S215" s="74" t="str">
        <f t="shared" si="64"/>
        <v>331.1.009</v>
      </c>
      <c r="T215" s="84">
        <f t="shared" si="65"/>
        <v>157577446</v>
      </c>
      <c r="U215" s="111" t="str">
        <f t="shared" si="56"/>
        <v>Chao Baby</v>
      </c>
      <c r="W215">
        <v>28</v>
      </c>
      <c r="X215">
        <v>1</v>
      </c>
      <c r="Y215">
        <v>3</v>
      </c>
      <c r="Z215">
        <v>33</v>
      </c>
      <c r="AA215">
        <v>11</v>
      </c>
      <c r="AB215">
        <v>3</v>
      </c>
      <c r="AC215">
        <v>9</v>
      </c>
      <c r="AD215">
        <v>26</v>
      </c>
      <c r="AE215" t="s">
        <v>551</v>
      </c>
      <c r="AF215" s="84">
        <v>157577446</v>
      </c>
    </row>
    <row r="216" spans="1:32" ht="14.25">
      <c r="A216" s="74" t="str">
        <f t="shared" si="57"/>
        <v>33113</v>
      </c>
      <c r="B216" s="74" t="str">
        <f t="shared" si="66"/>
        <v>113</v>
      </c>
      <c r="C216">
        <v>28</v>
      </c>
      <c r="D216">
        <v>1</v>
      </c>
      <c r="E216">
        <v>3</v>
      </c>
      <c r="F216">
        <v>33</v>
      </c>
      <c r="G216">
        <v>11</v>
      </c>
      <c r="H216">
        <v>3</v>
      </c>
      <c r="I216">
        <v>9</v>
      </c>
      <c r="J216">
        <v>27</v>
      </c>
      <c r="K216" t="s">
        <v>552</v>
      </c>
      <c r="L216" s="83">
        <v>61607391</v>
      </c>
      <c r="M216" s="74" t="str">
        <f t="shared" si="58"/>
        <v>1</v>
      </c>
      <c r="N216" s="74" t="str">
        <f t="shared" si="59"/>
        <v>1</v>
      </c>
      <c r="O216" s="74">
        <f t="shared" si="60"/>
      </c>
      <c r="P216" s="74" t="str">
        <f t="shared" si="61"/>
        <v>1.1.</v>
      </c>
      <c r="Q216" s="74">
        <f t="shared" si="62"/>
        <v>1</v>
      </c>
      <c r="R216" s="74" t="str">
        <f t="shared" si="63"/>
        <v>1.1.009</v>
      </c>
      <c r="S216" s="74" t="str">
        <f t="shared" si="64"/>
        <v>331.1.009</v>
      </c>
      <c r="T216" s="84">
        <f t="shared" si="65"/>
        <v>61607391</v>
      </c>
      <c r="U216" s="111" t="str">
        <f t="shared" si="56"/>
        <v>Chao Baby</v>
      </c>
      <c r="W216">
        <v>28</v>
      </c>
      <c r="X216">
        <v>1</v>
      </c>
      <c r="Y216">
        <v>3</v>
      </c>
      <c r="Z216">
        <v>33</v>
      </c>
      <c r="AA216">
        <v>11</v>
      </c>
      <c r="AB216">
        <v>3</v>
      </c>
      <c r="AC216">
        <v>9</v>
      </c>
      <c r="AD216">
        <v>27</v>
      </c>
      <c r="AE216" t="s">
        <v>552</v>
      </c>
      <c r="AF216" s="84">
        <v>61607391</v>
      </c>
    </row>
    <row r="217" spans="1:32" ht="14.25">
      <c r="A217" s="74" t="str">
        <f t="shared" si="57"/>
        <v>33113</v>
      </c>
      <c r="B217" s="74" t="str">
        <f t="shared" si="66"/>
        <v>113</v>
      </c>
      <c r="C217">
        <v>28</v>
      </c>
      <c r="D217">
        <v>1</v>
      </c>
      <c r="E217">
        <v>3</v>
      </c>
      <c r="F217">
        <v>33</v>
      </c>
      <c r="G217">
        <v>11</v>
      </c>
      <c r="H217">
        <v>3</v>
      </c>
      <c r="I217">
        <v>9</v>
      </c>
      <c r="J217">
        <v>28</v>
      </c>
      <c r="K217" t="s">
        <v>553</v>
      </c>
      <c r="L217" s="83">
        <v>268330689</v>
      </c>
      <c r="M217" s="74" t="str">
        <f t="shared" si="58"/>
        <v>1</v>
      </c>
      <c r="N217" s="74" t="str">
        <f t="shared" si="59"/>
        <v>1</v>
      </c>
      <c r="O217" s="74">
        <f t="shared" si="60"/>
      </c>
      <c r="P217" s="74" t="str">
        <f t="shared" si="61"/>
        <v>1.1.</v>
      </c>
      <c r="Q217" s="74">
        <f t="shared" si="62"/>
        <v>1</v>
      </c>
      <c r="R217" s="74" t="str">
        <f t="shared" si="63"/>
        <v>1.1.009</v>
      </c>
      <c r="S217" s="74" t="str">
        <f t="shared" si="64"/>
        <v>331.1.009</v>
      </c>
      <c r="T217" s="84">
        <f t="shared" si="65"/>
        <v>268330689</v>
      </c>
      <c r="U217" s="111" t="str">
        <f t="shared" si="56"/>
        <v>Chao Baby</v>
      </c>
      <c r="W217">
        <v>28</v>
      </c>
      <c r="X217">
        <v>1</v>
      </c>
      <c r="Y217">
        <v>3</v>
      </c>
      <c r="Z217">
        <v>33</v>
      </c>
      <c r="AA217">
        <v>11</v>
      </c>
      <c r="AB217">
        <v>3</v>
      </c>
      <c r="AC217">
        <v>9</v>
      </c>
      <c r="AD217">
        <v>28</v>
      </c>
      <c r="AE217" t="s">
        <v>553</v>
      </c>
      <c r="AF217" s="84">
        <v>268330689</v>
      </c>
    </row>
    <row r="218" spans="1:32" ht="14.25">
      <c r="A218" s="74" t="str">
        <f t="shared" si="57"/>
        <v>33113</v>
      </c>
      <c r="B218" s="74" t="str">
        <f t="shared" si="66"/>
        <v>113</v>
      </c>
      <c r="C218">
        <v>28</v>
      </c>
      <c r="D218">
        <v>1</v>
      </c>
      <c r="E218">
        <v>3</v>
      </c>
      <c r="F218">
        <v>33</v>
      </c>
      <c r="G218">
        <v>11</v>
      </c>
      <c r="H218">
        <v>3</v>
      </c>
      <c r="I218">
        <v>9</v>
      </c>
      <c r="J218">
        <v>29</v>
      </c>
      <c r="K218" t="s">
        <v>554</v>
      </c>
      <c r="L218" s="83">
        <v>312000000</v>
      </c>
      <c r="M218" s="74" t="str">
        <f t="shared" si="58"/>
        <v>1</v>
      </c>
      <c r="N218" s="74" t="str">
        <f t="shared" si="59"/>
        <v>1</v>
      </c>
      <c r="O218" s="74">
        <f t="shared" si="60"/>
      </c>
      <c r="P218" s="74" t="str">
        <f t="shared" si="61"/>
        <v>1.1.</v>
      </c>
      <c r="Q218" s="74">
        <f t="shared" si="62"/>
        <v>1</v>
      </c>
      <c r="R218" s="74" t="str">
        <f t="shared" si="63"/>
        <v>1.1.009</v>
      </c>
      <c r="S218" s="74" t="str">
        <f t="shared" si="64"/>
        <v>331.1.009</v>
      </c>
      <c r="T218" s="84">
        <f t="shared" si="65"/>
        <v>312000000</v>
      </c>
      <c r="U218" s="111" t="str">
        <f t="shared" si="56"/>
        <v>Chao Baby</v>
      </c>
      <c r="W218">
        <v>28</v>
      </c>
      <c r="X218">
        <v>1</v>
      </c>
      <c r="Y218">
        <v>3</v>
      </c>
      <c r="Z218">
        <v>33</v>
      </c>
      <c r="AA218">
        <v>11</v>
      </c>
      <c r="AB218">
        <v>3</v>
      </c>
      <c r="AC218">
        <v>9</v>
      </c>
      <c r="AD218">
        <v>29</v>
      </c>
      <c r="AE218" t="s">
        <v>554</v>
      </c>
      <c r="AF218" s="84">
        <v>312000000</v>
      </c>
    </row>
    <row r="219" spans="1:32" ht="14.25">
      <c r="A219" s="74" t="str">
        <f t="shared" si="57"/>
        <v>33113</v>
      </c>
      <c r="B219" s="74" t="str">
        <f t="shared" si="66"/>
        <v>113</v>
      </c>
      <c r="C219">
        <v>28</v>
      </c>
      <c r="D219">
        <v>1</v>
      </c>
      <c r="E219">
        <v>3</v>
      </c>
      <c r="F219">
        <v>33</v>
      </c>
      <c r="G219">
        <v>11</v>
      </c>
      <c r="H219">
        <v>3</v>
      </c>
      <c r="I219">
        <v>9</v>
      </c>
      <c r="J219">
        <v>30</v>
      </c>
      <c r="K219" t="s">
        <v>555</v>
      </c>
      <c r="L219" s="83">
        <v>53831700</v>
      </c>
      <c r="M219" s="74" t="str">
        <f t="shared" si="58"/>
        <v>1</v>
      </c>
      <c r="N219" s="74" t="str">
        <f t="shared" si="59"/>
        <v>1</v>
      </c>
      <c r="O219" s="74">
        <f t="shared" si="60"/>
      </c>
      <c r="P219" s="74" t="str">
        <f t="shared" si="61"/>
        <v>1.1.</v>
      </c>
      <c r="Q219" s="74">
        <f t="shared" si="62"/>
        <v>1</v>
      </c>
      <c r="R219" s="74" t="str">
        <f t="shared" si="63"/>
        <v>1.1.009</v>
      </c>
      <c r="S219" s="74" t="str">
        <f t="shared" si="64"/>
        <v>331.1.009</v>
      </c>
      <c r="T219" s="84">
        <f t="shared" si="65"/>
        <v>53831700</v>
      </c>
      <c r="U219" s="111" t="str">
        <f t="shared" si="56"/>
        <v>Chao Baby</v>
      </c>
      <c r="W219">
        <v>28</v>
      </c>
      <c r="X219">
        <v>1</v>
      </c>
      <c r="Y219">
        <v>3</v>
      </c>
      <c r="Z219">
        <v>33</v>
      </c>
      <c r="AA219">
        <v>11</v>
      </c>
      <c r="AB219">
        <v>3</v>
      </c>
      <c r="AC219">
        <v>9</v>
      </c>
      <c r="AD219">
        <v>30</v>
      </c>
      <c r="AE219" t="s">
        <v>555</v>
      </c>
      <c r="AF219" s="84">
        <v>53831700</v>
      </c>
    </row>
    <row r="220" spans="1:32" ht="14.25">
      <c r="A220" s="74" t="str">
        <f t="shared" si="57"/>
        <v>33113</v>
      </c>
      <c r="B220" s="74" t="str">
        <f t="shared" si="66"/>
        <v>113</v>
      </c>
      <c r="C220">
        <v>28</v>
      </c>
      <c r="D220">
        <v>1</v>
      </c>
      <c r="E220">
        <v>3</v>
      </c>
      <c r="F220">
        <v>33</v>
      </c>
      <c r="G220">
        <v>11</v>
      </c>
      <c r="H220">
        <v>3</v>
      </c>
      <c r="I220">
        <v>9</v>
      </c>
      <c r="J220">
        <v>31</v>
      </c>
      <c r="K220" t="s">
        <v>556</v>
      </c>
      <c r="L220" s="83">
        <v>131588600</v>
      </c>
      <c r="M220" s="74" t="str">
        <f t="shared" si="58"/>
        <v>1</v>
      </c>
      <c r="N220" s="74" t="str">
        <f t="shared" si="59"/>
        <v>1</v>
      </c>
      <c r="O220" s="74">
        <f t="shared" si="60"/>
      </c>
      <c r="P220" s="74" t="str">
        <f t="shared" si="61"/>
        <v>1.1.</v>
      </c>
      <c r="Q220" s="74">
        <f t="shared" si="62"/>
        <v>1</v>
      </c>
      <c r="R220" s="74" t="str">
        <f t="shared" si="63"/>
        <v>1.1.009</v>
      </c>
      <c r="S220" s="74" t="str">
        <f t="shared" si="64"/>
        <v>331.1.009</v>
      </c>
      <c r="T220" s="84">
        <f t="shared" si="65"/>
        <v>131588600</v>
      </c>
      <c r="U220" s="111" t="str">
        <f t="shared" si="56"/>
        <v>Chao Baby</v>
      </c>
      <c r="W220">
        <v>28</v>
      </c>
      <c r="X220">
        <v>1</v>
      </c>
      <c r="Y220">
        <v>3</v>
      </c>
      <c r="Z220">
        <v>33</v>
      </c>
      <c r="AA220">
        <v>11</v>
      </c>
      <c r="AB220">
        <v>3</v>
      </c>
      <c r="AC220">
        <v>9</v>
      </c>
      <c r="AD220">
        <v>31</v>
      </c>
      <c r="AE220" t="s">
        <v>556</v>
      </c>
      <c r="AF220" s="84">
        <v>131588600</v>
      </c>
    </row>
    <row r="221" spans="1:32" ht="14.25">
      <c r="A221" s="74" t="str">
        <f t="shared" si="57"/>
        <v>33113</v>
      </c>
      <c r="B221" s="74" t="str">
        <f t="shared" si="66"/>
        <v>113</v>
      </c>
      <c r="C221">
        <v>28</v>
      </c>
      <c r="D221">
        <v>1</v>
      </c>
      <c r="E221">
        <v>3</v>
      </c>
      <c r="F221">
        <v>33</v>
      </c>
      <c r="G221">
        <v>11</v>
      </c>
      <c r="H221">
        <v>3</v>
      </c>
      <c r="I221">
        <v>9</v>
      </c>
      <c r="J221">
        <v>33</v>
      </c>
      <c r="K221" t="s">
        <v>759</v>
      </c>
      <c r="L221" s="83">
        <v>281928868</v>
      </c>
      <c r="M221" s="74" t="str">
        <f t="shared" si="58"/>
        <v>1</v>
      </c>
      <c r="N221" s="74" t="str">
        <f t="shared" si="59"/>
        <v>1</v>
      </c>
      <c r="O221" s="74">
        <f t="shared" si="60"/>
      </c>
      <c r="P221" s="74" t="str">
        <f t="shared" si="61"/>
        <v>1.1.</v>
      </c>
      <c r="Q221" s="74">
        <f t="shared" si="62"/>
        <v>1</v>
      </c>
      <c r="R221" s="74" t="str">
        <f t="shared" si="63"/>
        <v>1.1.009</v>
      </c>
      <c r="S221" s="74" t="str">
        <f t="shared" si="64"/>
        <v>331.1.009</v>
      </c>
      <c r="T221" s="84">
        <f t="shared" si="65"/>
        <v>281928868</v>
      </c>
      <c r="U221" s="111" t="str">
        <f t="shared" si="56"/>
        <v>Chao Baby</v>
      </c>
      <c r="W221">
        <v>28</v>
      </c>
      <c r="X221">
        <v>1</v>
      </c>
      <c r="Y221">
        <v>3</v>
      </c>
      <c r="Z221">
        <v>33</v>
      </c>
      <c r="AA221">
        <v>11</v>
      </c>
      <c r="AB221">
        <v>3</v>
      </c>
      <c r="AC221">
        <v>9</v>
      </c>
      <c r="AD221">
        <v>33</v>
      </c>
      <c r="AE221" t="s">
        <v>759</v>
      </c>
      <c r="AF221" s="84">
        <v>281928868</v>
      </c>
    </row>
    <row r="222" spans="1:32" ht="14.25">
      <c r="A222" s="74" t="str">
        <f t="shared" si="57"/>
        <v>33113</v>
      </c>
      <c r="B222" s="74" t="str">
        <f t="shared" si="66"/>
        <v>113</v>
      </c>
      <c r="C222">
        <v>28</v>
      </c>
      <c r="D222">
        <v>1</v>
      </c>
      <c r="E222">
        <v>3</v>
      </c>
      <c r="F222">
        <v>33</v>
      </c>
      <c r="G222">
        <v>11</v>
      </c>
      <c r="H222">
        <v>3</v>
      </c>
      <c r="I222">
        <v>9</v>
      </c>
      <c r="J222">
        <v>34</v>
      </c>
      <c r="K222" t="s">
        <v>760</v>
      </c>
      <c r="L222" s="83">
        <v>59327093</v>
      </c>
      <c r="M222" s="74" t="str">
        <f t="shared" si="58"/>
        <v>1</v>
      </c>
      <c r="N222" s="74" t="str">
        <f t="shared" si="59"/>
        <v>1</v>
      </c>
      <c r="O222" s="74">
        <f t="shared" si="60"/>
      </c>
      <c r="P222" s="74" t="str">
        <f t="shared" si="61"/>
        <v>1.1.</v>
      </c>
      <c r="Q222" s="74">
        <f t="shared" si="62"/>
        <v>1</v>
      </c>
      <c r="R222" s="74" t="str">
        <f t="shared" si="63"/>
        <v>1.1.009</v>
      </c>
      <c r="S222" s="74" t="str">
        <f t="shared" si="64"/>
        <v>331.1.009</v>
      </c>
      <c r="T222" s="84">
        <f t="shared" si="65"/>
        <v>59327093</v>
      </c>
      <c r="U222" s="111" t="str">
        <f t="shared" si="56"/>
        <v>Chao Baby</v>
      </c>
      <c r="W222">
        <v>28</v>
      </c>
      <c r="X222">
        <v>1</v>
      </c>
      <c r="Y222">
        <v>3</v>
      </c>
      <c r="Z222">
        <v>33</v>
      </c>
      <c r="AA222">
        <v>11</v>
      </c>
      <c r="AB222">
        <v>3</v>
      </c>
      <c r="AC222">
        <v>9</v>
      </c>
      <c r="AD222">
        <v>34</v>
      </c>
      <c r="AE222" t="s">
        <v>760</v>
      </c>
      <c r="AF222" s="84">
        <v>59327093</v>
      </c>
    </row>
    <row r="223" spans="1:32" ht="14.25">
      <c r="A223" s="74" t="str">
        <f t="shared" si="57"/>
        <v>33113</v>
      </c>
      <c r="B223" s="74" t="str">
        <f t="shared" si="66"/>
        <v>113</v>
      </c>
      <c r="C223">
        <v>28</v>
      </c>
      <c r="D223">
        <v>2</v>
      </c>
      <c r="E223">
        <v>3</v>
      </c>
      <c r="F223">
        <v>33</v>
      </c>
      <c r="G223">
        <v>11</v>
      </c>
      <c r="H223">
        <v>3</v>
      </c>
      <c r="I223">
        <v>9</v>
      </c>
      <c r="J223">
        <v>1</v>
      </c>
      <c r="K223" t="s">
        <v>557</v>
      </c>
      <c r="L223" s="83">
        <v>56796436208</v>
      </c>
      <c r="M223" s="74" t="str">
        <f t="shared" si="58"/>
        <v>1</v>
      </c>
      <c r="N223" s="74" t="str">
        <f t="shared" si="59"/>
        <v>1</v>
      </c>
      <c r="O223" s="74">
        <f t="shared" si="60"/>
      </c>
      <c r="P223" s="74" t="str">
        <f t="shared" si="61"/>
        <v>1.1.</v>
      </c>
      <c r="Q223" s="74">
        <f t="shared" si="62"/>
        <v>1</v>
      </c>
      <c r="R223" s="74" t="str">
        <f t="shared" si="63"/>
        <v>1.1.009</v>
      </c>
      <c r="S223" s="74" t="str">
        <f t="shared" si="64"/>
        <v>331.1.009</v>
      </c>
      <c r="T223" s="84">
        <f t="shared" si="65"/>
        <v>56796436208</v>
      </c>
      <c r="U223" s="111" t="str">
        <f t="shared" si="56"/>
        <v>Chao Baby</v>
      </c>
      <c r="W223">
        <v>28</v>
      </c>
      <c r="X223">
        <v>2</v>
      </c>
      <c r="Y223">
        <v>3</v>
      </c>
      <c r="Z223">
        <v>33</v>
      </c>
      <c r="AA223">
        <v>11</v>
      </c>
      <c r="AB223">
        <v>3</v>
      </c>
      <c r="AC223">
        <v>9</v>
      </c>
      <c r="AD223">
        <v>1</v>
      </c>
      <c r="AE223" t="s">
        <v>557</v>
      </c>
      <c r="AF223" s="84">
        <v>56796436208</v>
      </c>
    </row>
    <row r="224" spans="1:32" ht="14.25">
      <c r="A224" s="74" t="str">
        <f t="shared" si="57"/>
        <v>33113</v>
      </c>
      <c r="B224" s="74" t="str">
        <f t="shared" si="66"/>
        <v>113</v>
      </c>
      <c r="C224">
        <v>28</v>
      </c>
      <c r="D224">
        <v>2</v>
      </c>
      <c r="E224">
        <v>3</v>
      </c>
      <c r="F224">
        <v>33</v>
      </c>
      <c r="G224">
        <v>11</v>
      </c>
      <c r="H224">
        <v>3</v>
      </c>
      <c r="I224">
        <v>9</v>
      </c>
      <c r="J224">
        <v>2</v>
      </c>
      <c r="K224" t="s">
        <v>558</v>
      </c>
      <c r="L224" s="83">
        <v>295727151</v>
      </c>
      <c r="M224" s="74" t="str">
        <f t="shared" si="58"/>
        <v>1</v>
      </c>
      <c r="N224" s="74" t="str">
        <f t="shared" si="59"/>
        <v>1</v>
      </c>
      <c r="O224" s="74">
        <f t="shared" si="60"/>
      </c>
      <c r="P224" s="74" t="str">
        <f t="shared" si="61"/>
        <v>1.1.</v>
      </c>
      <c r="Q224" s="74">
        <f t="shared" si="62"/>
        <v>1</v>
      </c>
      <c r="R224" s="74" t="str">
        <f t="shared" si="63"/>
        <v>1.1.009</v>
      </c>
      <c r="S224" s="74" t="str">
        <f t="shared" si="64"/>
        <v>331.1.009</v>
      </c>
      <c r="T224" s="84">
        <f t="shared" si="65"/>
        <v>295727151</v>
      </c>
      <c r="U224" s="111" t="str">
        <f t="shared" si="56"/>
        <v>Chao Baby</v>
      </c>
      <c r="W224">
        <v>28</v>
      </c>
      <c r="X224">
        <v>2</v>
      </c>
      <c r="Y224">
        <v>3</v>
      </c>
      <c r="Z224">
        <v>33</v>
      </c>
      <c r="AA224">
        <v>11</v>
      </c>
      <c r="AB224">
        <v>3</v>
      </c>
      <c r="AC224">
        <v>9</v>
      </c>
      <c r="AD224">
        <v>2</v>
      </c>
      <c r="AE224" t="s">
        <v>558</v>
      </c>
      <c r="AF224" s="84">
        <v>295727151</v>
      </c>
    </row>
    <row r="225" spans="1:32" ht="14.25">
      <c r="A225" s="74" t="str">
        <f t="shared" si="57"/>
        <v>33113</v>
      </c>
      <c r="B225" s="74" t="str">
        <f t="shared" si="66"/>
        <v>113</v>
      </c>
      <c r="C225">
        <v>28</v>
      </c>
      <c r="D225">
        <v>2</v>
      </c>
      <c r="E225">
        <v>3</v>
      </c>
      <c r="F225">
        <v>33</v>
      </c>
      <c r="G225">
        <v>11</v>
      </c>
      <c r="H225">
        <v>3</v>
      </c>
      <c r="I225">
        <v>9</v>
      </c>
      <c r="J225">
        <v>3</v>
      </c>
      <c r="K225" t="s">
        <v>559</v>
      </c>
      <c r="L225" s="83">
        <v>5533852998</v>
      </c>
      <c r="M225" s="74" t="str">
        <f t="shared" si="58"/>
        <v>1</v>
      </c>
      <c r="N225" s="74" t="str">
        <f t="shared" si="59"/>
        <v>1</v>
      </c>
      <c r="O225" s="74">
        <f t="shared" si="60"/>
      </c>
      <c r="P225" s="74" t="str">
        <f t="shared" si="61"/>
        <v>1.1.</v>
      </c>
      <c r="Q225" s="74">
        <f t="shared" si="62"/>
        <v>1</v>
      </c>
      <c r="R225" s="74" t="str">
        <f t="shared" si="63"/>
        <v>1.1.009</v>
      </c>
      <c r="S225" s="74" t="str">
        <f t="shared" si="64"/>
        <v>331.1.009</v>
      </c>
      <c r="T225" s="84">
        <f t="shared" si="65"/>
        <v>5533852998</v>
      </c>
      <c r="U225" s="111" t="str">
        <f t="shared" si="56"/>
        <v>Chao Baby</v>
      </c>
      <c r="W225">
        <v>28</v>
      </c>
      <c r="X225">
        <v>2</v>
      </c>
      <c r="Y225">
        <v>3</v>
      </c>
      <c r="Z225">
        <v>33</v>
      </c>
      <c r="AA225">
        <v>11</v>
      </c>
      <c r="AB225">
        <v>3</v>
      </c>
      <c r="AC225">
        <v>9</v>
      </c>
      <c r="AD225">
        <v>3</v>
      </c>
      <c r="AE225" t="s">
        <v>559</v>
      </c>
      <c r="AF225" s="84">
        <v>5533852998</v>
      </c>
    </row>
    <row r="226" spans="1:32" ht="14.25">
      <c r="A226" s="74" t="str">
        <f t="shared" si="57"/>
        <v>33113</v>
      </c>
      <c r="B226" s="74" t="str">
        <f t="shared" si="66"/>
        <v>113</v>
      </c>
      <c r="C226">
        <v>28</v>
      </c>
      <c r="D226">
        <v>2</v>
      </c>
      <c r="E226">
        <v>3</v>
      </c>
      <c r="F226">
        <v>33</v>
      </c>
      <c r="G226">
        <v>11</v>
      </c>
      <c r="H226">
        <v>3</v>
      </c>
      <c r="I226">
        <v>9</v>
      </c>
      <c r="J226">
        <v>4</v>
      </c>
      <c r="K226" t="s">
        <v>560</v>
      </c>
      <c r="L226" s="83">
        <v>19772983</v>
      </c>
      <c r="M226" s="74" t="str">
        <f t="shared" si="58"/>
        <v>1</v>
      </c>
      <c r="N226" s="74" t="str">
        <f t="shared" si="59"/>
        <v>1</v>
      </c>
      <c r="O226" s="74">
        <f t="shared" si="60"/>
      </c>
      <c r="P226" s="74" t="str">
        <f t="shared" si="61"/>
        <v>1.1.</v>
      </c>
      <c r="Q226" s="74">
        <f t="shared" si="62"/>
        <v>1</v>
      </c>
      <c r="R226" s="74" t="str">
        <f t="shared" si="63"/>
        <v>1.1.009</v>
      </c>
      <c r="S226" s="74" t="str">
        <f t="shared" si="64"/>
        <v>331.1.009</v>
      </c>
      <c r="T226" s="84">
        <f t="shared" si="65"/>
        <v>19772983</v>
      </c>
      <c r="U226" s="111" t="str">
        <f t="shared" si="56"/>
        <v>Chao Baby</v>
      </c>
      <c r="W226">
        <v>28</v>
      </c>
      <c r="X226">
        <v>2</v>
      </c>
      <c r="Y226">
        <v>3</v>
      </c>
      <c r="Z226">
        <v>33</v>
      </c>
      <c r="AA226">
        <v>11</v>
      </c>
      <c r="AB226">
        <v>3</v>
      </c>
      <c r="AC226">
        <v>9</v>
      </c>
      <c r="AD226">
        <v>4</v>
      </c>
      <c r="AE226" t="s">
        <v>560</v>
      </c>
      <c r="AF226" s="84">
        <v>19772983</v>
      </c>
    </row>
    <row r="227" spans="1:32" ht="14.25">
      <c r="A227" s="74" t="str">
        <f t="shared" si="57"/>
        <v>33113</v>
      </c>
      <c r="B227" s="74" t="str">
        <f t="shared" si="66"/>
        <v>113</v>
      </c>
      <c r="C227">
        <v>28</v>
      </c>
      <c r="D227">
        <v>2</v>
      </c>
      <c r="E227">
        <v>3</v>
      </c>
      <c r="F227">
        <v>33</v>
      </c>
      <c r="G227">
        <v>11</v>
      </c>
      <c r="H227">
        <v>3</v>
      </c>
      <c r="I227">
        <v>9</v>
      </c>
      <c r="J227">
        <v>5</v>
      </c>
      <c r="K227" t="s">
        <v>561</v>
      </c>
      <c r="L227" s="83">
        <v>24642956</v>
      </c>
      <c r="M227" s="74" t="str">
        <f t="shared" si="58"/>
        <v>1</v>
      </c>
      <c r="N227" s="74" t="str">
        <f t="shared" si="59"/>
        <v>1</v>
      </c>
      <c r="O227" s="74">
        <f t="shared" si="60"/>
      </c>
      <c r="P227" s="74" t="str">
        <f t="shared" si="61"/>
        <v>1.1.</v>
      </c>
      <c r="Q227" s="74">
        <f t="shared" si="62"/>
        <v>1</v>
      </c>
      <c r="R227" s="74" t="str">
        <f t="shared" si="63"/>
        <v>1.1.009</v>
      </c>
      <c r="S227" s="74" t="str">
        <f t="shared" si="64"/>
        <v>331.1.009</v>
      </c>
      <c r="T227" s="84">
        <f t="shared" si="65"/>
        <v>24642956</v>
      </c>
      <c r="U227" s="111" t="str">
        <f t="shared" si="56"/>
        <v>Chao Baby</v>
      </c>
      <c r="W227">
        <v>28</v>
      </c>
      <c r="X227">
        <v>2</v>
      </c>
      <c r="Y227">
        <v>3</v>
      </c>
      <c r="Z227">
        <v>33</v>
      </c>
      <c r="AA227">
        <v>11</v>
      </c>
      <c r="AB227">
        <v>3</v>
      </c>
      <c r="AC227">
        <v>9</v>
      </c>
      <c r="AD227">
        <v>5</v>
      </c>
      <c r="AE227" t="s">
        <v>561</v>
      </c>
      <c r="AF227" s="84">
        <v>24642956</v>
      </c>
    </row>
    <row r="228" spans="1:32" ht="14.25">
      <c r="A228" s="74" t="str">
        <f t="shared" si="57"/>
        <v>33113</v>
      </c>
      <c r="B228" s="74" t="str">
        <f t="shared" si="66"/>
        <v>113</v>
      </c>
      <c r="C228">
        <v>28</v>
      </c>
      <c r="D228">
        <v>2</v>
      </c>
      <c r="E228">
        <v>3</v>
      </c>
      <c r="F228">
        <v>33</v>
      </c>
      <c r="G228">
        <v>11</v>
      </c>
      <c r="H228">
        <v>3</v>
      </c>
      <c r="I228">
        <v>9</v>
      </c>
      <c r="J228">
        <v>6</v>
      </c>
      <c r="K228" t="s">
        <v>562</v>
      </c>
      <c r="L228" s="83">
        <v>187620222</v>
      </c>
      <c r="M228" s="74" t="str">
        <f t="shared" si="58"/>
        <v>1</v>
      </c>
      <c r="N228" s="74" t="str">
        <f t="shared" si="59"/>
        <v>1</v>
      </c>
      <c r="O228" s="74">
        <f t="shared" si="60"/>
      </c>
      <c r="P228" s="74" t="str">
        <f t="shared" si="61"/>
        <v>1.1.</v>
      </c>
      <c r="Q228" s="74">
        <f t="shared" si="62"/>
        <v>1</v>
      </c>
      <c r="R228" s="74" t="str">
        <f t="shared" si="63"/>
        <v>1.1.009</v>
      </c>
      <c r="S228" s="74" t="str">
        <f t="shared" si="64"/>
        <v>331.1.009</v>
      </c>
      <c r="T228" s="84">
        <f t="shared" si="65"/>
        <v>187620222</v>
      </c>
      <c r="U228" s="111" t="str">
        <f t="shared" si="56"/>
        <v>Chao Baby</v>
      </c>
      <c r="W228">
        <v>28</v>
      </c>
      <c r="X228">
        <v>2</v>
      </c>
      <c r="Y228">
        <v>3</v>
      </c>
      <c r="Z228">
        <v>33</v>
      </c>
      <c r="AA228">
        <v>11</v>
      </c>
      <c r="AB228">
        <v>3</v>
      </c>
      <c r="AC228">
        <v>9</v>
      </c>
      <c r="AD228">
        <v>6</v>
      </c>
      <c r="AE228" t="s">
        <v>562</v>
      </c>
      <c r="AF228" s="84">
        <v>187620222</v>
      </c>
    </row>
    <row r="229" spans="1:32" ht="14.25">
      <c r="A229" s="74" t="str">
        <f t="shared" si="57"/>
        <v>33113</v>
      </c>
      <c r="B229" s="74" t="str">
        <f t="shared" si="66"/>
        <v>113</v>
      </c>
      <c r="C229">
        <v>28</v>
      </c>
      <c r="D229">
        <v>2</v>
      </c>
      <c r="E229">
        <v>3</v>
      </c>
      <c r="F229">
        <v>33</v>
      </c>
      <c r="G229">
        <v>11</v>
      </c>
      <c r="H229">
        <v>3</v>
      </c>
      <c r="I229">
        <v>9</v>
      </c>
      <c r="J229">
        <v>7</v>
      </c>
      <c r="K229" t="s">
        <v>563</v>
      </c>
      <c r="L229" s="83">
        <v>36677333</v>
      </c>
      <c r="M229" s="74" t="str">
        <f t="shared" si="58"/>
        <v>1</v>
      </c>
      <c r="N229" s="74" t="str">
        <f t="shared" si="59"/>
        <v>1</v>
      </c>
      <c r="O229" s="74">
        <f t="shared" si="60"/>
      </c>
      <c r="P229" s="74" t="str">
        <f t="shared" si="61"/>
        <v>1.1.</v>
      </c>
      <c r="Q229" s="74">
        <f t="shared" si="62"/>
        <v>1</v>
      </c>
      <c r="R229" s="74" t="str">
        <f t="shared" si="63"/>
        <v>1.1.009</v>
      </c>
      <c r="S229" s="74" t="str">
        <f t="shared" si="64"/>
        <v>331.1.009</v>
      </c>
      <c r="T229" s="84">
        <f t="shared" si="65"/>
        <v>36677333</v>
      </c>
      <c r="U229" s="111" t="str">
        <f t="shared" si="56"/>
        <v>Chao Baby</v>
      </c>
      <c r="W229">
        <v>28</v>
      </c>
      <c r="X229">
        <v>2</v>
      </c>
      <c r="Y229">
        <v>3</v>
      </c>
      <c r="Z229">
        <v>33</v>
      </c>
      <c r="AA229">
        <v>11</v>
      </c>
      <c r="AB229">
        <v>3</v>
      </c>
      <c r="AC229">
        <v>9</v>
      </c>
      <c r="AD229">
        <v>7</v>
      </c>
      <c r="AE229" t="s">
        <v>563</v>
      </c>
      <c r="AF229" s="84">
        <v>36677333</v>
      </c>
    </row>
    <row r="230" spans="1:32" ht="14.25">
      <c r="A230" s="74" t="str">
        <f t="shared" si="57"/>
        <v>33113</v>
      </c>
      <c r="B230" s="74" t="str">
        <f t="shared" si="66"/>
        <v>113</v>
      </c>
      <c r="C230">
        <v>28</v>
      </c>
      <c r="D230">
        <v>2</v>
      </c>
      <c r="E230">
        <v>3</v>
      </c>
      <c r="F230">
        <v>33</v>
      </c>
      <c r="G230">
        <v>11</v>
      </c>
      <c r="H230">
        <v>3</v>
      </c>
      <c r="I230">
        <v>9</v>
      </c>
      <c r="J230">
        <v>8</v>
      </c>
      <c r="K230" t="s">
        <v>564</v>
      </c>
      <c r="L230" s="83">
        <v>184822171</v>
      </c>
      <c r="M230" s="74" t="str">
        <f t="shared" si="58"/>
        <v>1</v>
      </c>
      <c r="N230" s="74" t="str">
        <f t="shared" si="59"/>
        <v>1</v>
      </c>
      <c r="O230" s="74">
        <f t="shared" si="60"/>
      </c>
      <c r="P230" s="74" t="str">
        <f t="shared" si="61"/>
        <v>1.1.</v>
      </c>
      <c r="Q230" s="74">
        <f t="shared" si="62"/>
        <v>1</v>
      </c>
      <c r="R230" s="74" t="str">
        <f t="shared" si="63"/>
        <v>1.1.009</v>
      </c>
      <c r="S230" s="74" t="str">
        <f>IF(F230=81,CONCATENATE(11,R230),IF(F230=82,CONCATENATE(22,R230),IF(F230=83,CONCATENATE(33,R230),IF(F230=85,CONCATENATE(55,R230),CONCATENATE(F230,R230)))))</f>
        <v>331.1.009</v>
      </c>
      <c r="T230" s="119">
        <f t="shared" si="65"/>
        <v>184822171</v>
      </c>
      <c r="U230" s="111" t="str">
        <f t="shared" si="56"/>
        <v>Chao Baby</v>
      </c>
      <c r="W230">
        <v>28</v>
      </c>
      <c r="X230">
        <v>2</v>
      </c>
      <c r="Y230">
        <v>3</v>
      </c>
      <c r="Z230">
        <v>33</v>
      </c>
      <c r="AA230">
        <v>11</v>
      </c>
      <c r="AB230">
        <v>3</v>
      </c>
      <c r="AC230">
        <v>9</v>
      </c>
      <c r="AD230">
        <v>8</v>
      </c>
      <c r="AE230" t="s">
        <v>564</v>
      </c>
      <c r="AF230" s="84">
        <v>184822171</v>
      </c>
    </row>
    <row r="231" spans="1:32" ht="14.25">
      <c r="A231" s="74" t="str">
        <f t="shared" si="57"/>
        <v>33113</v>
      </c>
      <c r="B231" s="74" t="str">
        <f t="shared" si="66"/>
        <v>113</v>
      </c>
      <c r="C231">
        <v>28</v>
      </c>
      <c r="D231">
        <v>2</v>
      </c>
      <c r="E231">
        <v>3</v>
      </c>
      <c r="F231">
        <v>33</v>
      </c>
      <c r="G231">
        <v>11</v>
      </c>
      <c r="H231">
        <v>3</v>
      </c>
      <c r="I231">
        <v>9</v>
      </c>
      <c r="J231">
        <v>9</v>
      </c>
      <c r="K231" t="s">
        <v>565</v>
      </c>
      <c r="L231" s="83">
        <v>308036951</v>
      </c>
      <c r="M231" s="74" t="str">
        <f t="shared" si="58"/>
        <v>1</v>
      </c>
      <c r="N231" s="74" t="str">
        <f t="shared" si="59"/>
        <v>1</v>
      </c>
      <c r="O231" s="74">
        <f t="shared" si="60"/>
      </c>
      <c r="P231" s="74" t="str">
        <f t="shared" si="61"/>
        <v>1.1.</v>
      </c>
      <c r="Q231" s="74">
        <f t="shared" si="62"/>
        <v>1</v>
      </c>
      <c r="R231" s="74" t="str">
        <f t="shared" si="63"/>
        <v>1.1.009</v>
      </c>
      <c r="S231" s="74" t="str">
        <f t="shared" si="64"/>
        <v>331.1.009</v>
      </c>
      <c r="T231" s="84">
        <f t="shared" si="65"/>
        <v>308036951</v>
      </c>
      <c r="U231" s="111" t="str">
        <f t="shared" si="56"/>
        <v>Chao Baby</v>
      </c>
      <c r="W231">
        <v>28</v>
      </c>
      <c r="X231">
        <v>2</v>
      </c>
      <c r="Y231">
        <v>3</v>
      </c>
      <c r="Z231">
        <v>33</v>
      </c>
      <c r="AA231">
        <v>11</v>
      </c>
      <c r="AB231">
        <v>3</v>
      </c>
      <c r="AC231">
        <v>9</v>
      </c>
      <c r="AD231">
        <v>9</v>
      </c>
      <c r="AE231" t="s">
        <v>565</v>
      </c>
      <c r="AF231" s="84">
        <v>308036951</v>
      </c>
    </row>
    <row r="232" spans="1:32" ht="14.25">
      <c r="A232" s="74" t="str">
        <f t="shared" si="57"/>
        <v>33113</v>
      </c>
      <c r="B232" s="74" t="str">
        <f t="shared" si="66"/>
        <v>113</v>
      </c>
      <c r="C232">
        <v>28</v>
      </c>
      <c r="D232">
        <v>2</v>
      </c>
      <c r="E232">
        <v>3</v>
      </c>
      <c r="F232">
        <v>33</v>
      </c>
      <c r="G232">
        <v>11</v>
      </c>
      <c r="H232">
        <v>3</v>
      </c>
      <c r="I232">
        <v>9</v>
      </c>
      <c r="J232">
        <v>10</v>
      </c>
      <c r="K232" t="s">
        <v>566</v>
      </c>
      <c r="L232" s="83">
        <v>531598193</v>
      </c>
      <c r="M232" s="74" t="str">
        <f t="shared" si="58"/>
        <v>1</v>
      </c>
      <c r="N232" s="74" t="str">
        <f t="shared" si="59"/>
        <v>1</v>
      </c>
      <c r="O232" s="74">
        <f t="shared" si="60"/>
      </c>
      <c r="P232" s="74" t="str">
        <f t="shared" si="61"/>
        <v>1.1.</v>
      </c>
      <c r="Q232" s="74">
        <f t="shared" si="62"/>
        <v>1</v>
      </c>
      <c r="R232" s="74" t="str">
        <f t="shared" si="63"/>
        <v>1.1.009</v>
      </c>
      <c r="S232" s="74" t="str">
        <f t="shared" si="64"/>
        <v>331.1.009</v>
      </c>
      <c r="T232" s="84">
        <f t="shared" si="65"/>
        <v>531598193</v>
      </c>
      <c r="U232" s="111" t="str">
        <f t="shared" si="56"/>
        <v>Chao Baby</v>
      </c>
      <c r="W232">
        <v>28</v>
      </c>
      <c r="X232">
        <v>2</v>
      </c>
      <c r="Y232">
        <v>3</v>
      </c>
      <c r="Z232">
        <v>33</v>
      </c>
      <c r="AA232">
        <v>11</v>
      </c>
      <c r="AB232">
        <v>3</v>
      </c>
      <c r="AC232">
        <v>9</v>
      </c>
      <c r="AD232">
        <v>10</v>
      </c>
      <c r="AE232" t="s">
        <v>566</v>
      </c>
      <c r="AF232" s="84">
        <v>531598193</v>
      </c>
    </row>
    <row r="233" spans="1:32" ht="14.25">
      <c r="A233" s="74" t="str">
        <f t="shared" si="57"/>
        <v>33113</v>
      </c>
      <c r="B233" s="74" t="str">
        <f t="shared" si="66"/>
        <v>113</v>
      </c>
      <c r="C233">
        <v>28</v>
      </c>
      <c r="D233">
        <v>2</v>
      </c>
      <c r="E233">
        <v>3</v>
      </c>
      <c r="F233">
        <v>33</v>
      </c>
      <c r="G233">
        <v>11</v>
      </c>
      <c r="H233">
        <v>3</v>
      </c>
      <c r="I233">
        <v>9</v>
      </c>
      <c r="J233">
        <v>11</v>
      </c>
      <c r="K233" t="s">
        <v>567</v>
      </c>
      <c r="L233" s="83">
        <v>3386043502</v>
      </c>
      <c r="M233" s="74" t="str">
        <f t="shared" si="58"/>
        <v>1</v>
      </c>
      <c r="N233" s="74" t="str">
        <f t="shared" si="59"/>
        <v>1</v>
      </c>
      <c r="O233" s="74">
        <f t="shared" si="60"/>
      </c>
      <c r="P233" s="74" t="str">
        <f t="shared" si="61"/>
        <v>1.1.</v>
      </c>
      <c r="Q233" s="74">
        <f t="shared" si="62"/>
        <v>1</v>
      </c>
      <c r="R233" s="74" t="str">
        <f t="shared" si="63"/>
        <v>1.1.009</v>
      </c>
      <c r="S233" s="74" t="str">
        <f t="shared" si="64"/>
        <v>331.1.009</v>
      </c>
      <c r="T233" s="84">
        <f t="shared" si="65"/>
        <v>3386043502</v>
      </c>
      <c r="U233" s="111" t="str">
        <f t="shared" si="56"/>
        <v>Chao Baby</v>
      </c>
      <c r="W233">
        <v>28</v>
      </c>
      <c r="X233">
        <v>2</v>
      </c>
      <c r="Y233">
        <v>3</v>
      </c>
      <c r="Z233">
        <v>33</v>
      </c>
      <c r="AA233">
        <v>11</v>
      </c>
      <c r="AB233">
        <v>3</v>
      </c>
      <c r="AC233">
        <v>9</v>
      </c>
      <c r="AD233">
        <v>11</v>
      </c>
      <c r="AE233" t="s">
        <v>567</v>
      </c>
      <c r="AF233" s="84">
        <v>3386043502</v>
      </c>
    </row>
    <row r="234" spans="1:32" ht="14.25">
      <c r="A234" s="74" t="str">
        <f t="shared" si="57"/>
        <v>33113</v>
      </c>
      <c r="B234" s="74" t="str">
        <f t="shared" si="66"/>
        <v>113</v>
      </c>
      <c r="C234">
        <v>28</v>
      </c>
      <c r="D234">
        <v>2</v>
      </c>
      <c r="E234">
        <v>3</v>
      </c>
      <c r="F234">
        <v>33</v>
      </c>
      <c r="G234">
        <v>11</v>
      </c>
      <c r="H234">
        <v>3</v>
      </c>
      <c r="I234">
        <v>9</v>
      </c>
      <c r="J234">
        <v>12</v>
      </c>
      <c r="K234" t="s">
        <v>568</v>
      </c>
      <c r="L234" s="83">
        <v>424378941</v>
      </c>
      <c r="M234" s="74" t="str">
        <f t="shared" si="58"/>
        <v>1</v>
      </c>
      <c r="N234" s="74" t="str">
        <f t="shared" si="59"/>
        <v>1</v>
      </c>
      <c r="O234" s="74">
        <f t="shared" si="60"/>
      </c>
      <c r="P234" s="74" t="str">
        <f t="shared" si="61"/>
        <v>1.1.</v>
      </c>
      <c r="Q234" s="74">
        <f t="shared" si="62"/>
        <v>1</v>
      </c>
      <c r="R234" s="74" t="str">
        <f t="shared" si="63"/>
        <v>1.1.009</v>
      </c>
      <c r="S234" s="74" t="str">
        <f t="shared" si="64"/>
        <v>331.1.009</v>
      </c>
      <c r="T234" s="84">
        <f t="shared" si="65"/>
        <v>424378941</v>
      </c>
      <c r="U234" s="111" t="str">
        <f t="shared" si="56"/>
        <v>Chao Baby</v>
      </c>
      <c r="W234">
        <v>28</v>
      </c>
      <c r="X234">
        <v>2</v>
      </c>
      <c r="Y234">
        <v>3</v>
      </c>
      <c r="Z234">
        <v>33</v>
      </c>
      <c r="AA234">
        <v>11</v>
      </c>
      <c r="AB234">
        <v>3</v>
      </c>
      <c r="AC234">
        <v>9</v>
      </c>
      <c r="AD234">
        <v>12</v>
      </c>
      <c r="AE234" t="s">
        <v>568</v>
      </c>
      <c r="AF234" s="84">
        <v>424378941</v>
      </c>
    </row>
    <row r="235" spans="1:32" ht="14.25">
      <c r="A235" s="74" t="str">
        <f t="shared" si="57"/>
        <v>33113</v>
      </c>
      <c r="B235" s="74" t="str">
        <f t="shared" si="66"/>
        <v>113</v>
      </c>
      <c r="C235">
        <v>28</v>
      </c>
      <c r="D235">
        <v>2</v>
      </c>
      <c r="E235">
        <v>3</v>
      </c>
      <c r="F235">
        <v>33</v>
      </c>
      <c r="G235">
        <v>11</v>
      </c>
      <c r="H235">
        <v>3</v>
      </c>
      <c r="I235">
        <v>9</v>
      </c>
      <c r="J235">
        <v>13</v>
      </c>
      <c r="K235" t="s">
        <v>569</v>
      </c>
      <c r="L235" s="83">
        <v>2538545641</v>
      </c>
      <c r="M235" s="74" t="str">
        <f t="shared" si="58"/>
        <v>1</v>
      </c>
      <c r="N235" s="74" t="str">
        <f t="shared" si="59"/>
        <v>1</v>
      </c>
      <c r="O235" s="74">
        <f t="shared" si="60"/>
      </c>
      <c r="P235" s="74" t="str">
        <f t="shared" si="61"/>
        <v>1.1.</v>
      </c>
      <c r="Q235" s="74">
        <f t="shared" si="62"/>
        <v>1</v>
      </c>
      <c r="R235" s="74" t="str">
        <f t="shared" si="63"/>
        <v>1.1.009</v>
      </c>
      <c r="S235" s="74" t="str">
        <f t="shared" si="64"/>
        <v>331.1.009</v>
      </c>
      <c r="T235" s="84">
        <f t="shared" si="65"/>
        <v>2538545641</v>
      </c>
      <c r="U235" s="111" t="str">
        <f t="shared" si="56"/>
        <v>Chao Baby</v>
      </c>
      <c r="W235">
        <v>28</v>
      </c>
      <c r="X235">
        <v>2</v>
      </c>
      <c r="Y235">
        <v>3</v>
      </c>
      <c r="Z235">
        <v>33</v>
      </c>
      <c r="AA235">
        <v>11</v>
      </c>
      <c r="AB235">
        <v>3</v>
      </c>
      <c r="AC235">
        <v>9</v>
      </c>
      <c r="AD235">
        <v>13</v>
      </c>
      <c r="AE235" t="s">
        <v>569</v>
      </c>
      <c r="AF235" s="84">
        <v>2538545641</v>
      </c>
    </row>
    <row r="236" spans="1:32" ht="14.25">
      <c r="A236" s="74" t="str">
        <f t="shared" si="57"/>
        <v>33113</v>
      </c>
      <c r="B236" s="74" t="str">
        <f t="shared" si="66"/>
        <v>113</v>
      </c>
      <c r="C236">
        <v>28</v>
      </c>
      <c r="D236">
        <v>2</v>
      </c>
      <c r="E236">
        <v>3</v>
      </c>
      <c r="F236">
        <v>33</v>
      </c>
      <c r="G236">
        <v>11</v>
      </c>
      <c r="H236">
        <v>3</v>
      </c>
      <c r="I236">
        <v>9</v>
      </c>
      <c r="J236">
        <v>14</v>
      </c>
      <c r="K236" t="s">
        <v>570</v>
      </c>
      <c r="L236" s="83">
        <v>1058129930</v>
      </c>
      <c r="M236" s="74" t="str">
        <f t="shared" si="58"/>
        <v>1</v>
      </c>
      <c r="N236" s="74" t="str">
        <f t="shared" si="59"/>
        <v>1</v>
      </c>
      <c r="O236" s="74">
        <f t="shared" si="60"/>
      </c>
      <c r="P236" s="74" t="str">
        <f t="shared" si="61"/>
        <v>1.1.</v>
      </c>
      <c r="Q236" s="74">
        <f t="shared" si="62"/>
        <v>1</v>
      </c>
      <c r="R236" s="74" t="str">
        <f t="shared" si="63"/>
        <v>1.1.009</v>
      </c>
      <c r="S236" s="74" t="str">
        <f t="shared" si="64"/>
        <v>331.1.009</v>
      </c>
      <c r="T236" s="84">
        <f t="shared" si="65"/>
        <v>1058129930</v>
      </c>
      <c r="U236" s="111" t="str">
        <f t="shared" si="56"/>
        <v>Chao Baby</v>
      </c>
      <c r="W236">
        <v>28</v>
      </c>
      <c r="X236">
        <v>2</v>
      </c>
      <c r="Y236">
        <v>3</v>
      </c>
      <c r="Z236">
        <v>33</v>
      </c>
      <c r="AA236">
        <v>11</v>
      </c>
      <c r="AB236">
        <v>3</v>
      </c>
      <c r="AC236">
        <v>9</v>
      </c>
      <c r="AD236">
        <v>14</v>
      </c>
      <c r="AE236" t="s">
        <v>570</v>
      </c>
      <c r="AF236" s="84">
        <v>1058129930</v>
      </c>
    </row>
    <row r="237" spans="1:32" ht="14.25">
      <c r="A237" s="74" t="str">
        <f t="shared" si="57"/>
        <v>33113</v>
      </c>
      <c r="B237" s="74" t="str">
        <f t="shared" si="66"/>
        <v>113</v>
      </c>
      <c r="C237">
        <v>28</v>
      </c>
      <c r="D237">
        <v>2</v>
      </c>
      <c r="E237">
        <v>3</v>
      </c>
      <c r="F237">
        <v>33</v>
      </c>
      <c r="G237">
        <v>11</v>
      </c>
      <c r="H237">
        <v>3</v>
      </c>
      <c r="I237">
        <v>9</v>
      </c>
      <c r="J237">
        <v>15</v>
      </c>
      <c r="K237" t="s">
        <v>571</v>
      </c>
      <c r="L237" s="83">
        <v>424318650</v>
      </c>
      <c r="M237" s="74" t="str">
        <f t="shared" si="58"/>
        <v>1</v>
      </c>
      <c r="N237" s="74" t="str">
        <f t="shared" si="59"/>
        <v>1</v>
      </c>
      <c r="O237" s="74">
        <f t="shared" si="60"/>
      </c>
      <c r="P237" s="74" t="str">
        <f t="shared" si="61"/>
        <v>1.1.</v>
      </c>
      <c r="Q237" s="74">
        <f t="shared" si="62"/>
        <v>1</v>
      </c>
      <c r="R237" s="74" t="str">
        <f t="shared" si="63"/>
        <v>1.1.009</v>
      </c>
      <c r="S237" s="74" t="str">
        <f t="shared" si="64"/>
        <v>331.1.009</v>
      </c>
      <c r="T237" s="84">
        <f t="shared" si="65"/>
        <v>424318650</v>
      </c>
      <c r="U237" s="111" t="str">
        <f t="shared" si="56"/>
        <v>Chao Baby</v>
      </c>
      <c r="W237">
        <v>28</v>
      </c>
      <c r="X237">
        <v>2</v>
      </c>
      <c r="Y237">
        <v>3</v>
      </c>
      <c r="Z237">
        <v>33</v>
      </c>
      <c r="AA237">
        <v>11</v>
      </c>
      <c r="AB237">
        <v>3</v>
      </c>
      <c r="AC237">
        <v>9</v>
      </c>
      <c r="AD237">
        <v>15</v>
      </c>
      <c r="AE237" t="s">
        <v>571</v>
      </c>
      <c r="AF237" s="84">
        <v>424318650</v>
      </c>
    </row>
    <row r="238" spans="1:32" ht="14.25">
      <c r="A238" s="74" t="str">
        <f t="shared" si="57"/>
        <v>33113</v>
      </c>
      <c r="B238" s="74" t="str">
        <f t="shared" si="66"/>
        <v>113</v>
      </c>
      <c r="C238">
        <v>28</v>
      </c>
      <c r="D238">
        <v>2</v>
      </c>
      <c r="E238">
        <v>3</v>
      </c>
      <c r="F238">
        <v>33</v>
      </c>
      <c r="G238">
        <v>11</v>
      </c>
      <c r="H238">
        <v>3</v>
      </c>
      <c r="I238">
        <v>9</v>
      </c>
      <c r="J238">
        <v>16</v>
      </c>
      <c r="K238" t="s">
        <v>572</v>
      </c>
      <c r="L238" s="83">
        <v>37473947</v>
      </c>
      <c r="M238" s="74" t="str">
        <f t="shared" si="58"/>
        <v>1</v>
      </c>
      <c r="N238" s="74" t="str">
        <f t="shared" si="59"/>
        <v>1</v>
      </c>
      <c r="O238" s="74">
        <f t="shared" si="60"/>
      </c>
      <c r="P238" s="74" t="str">
        <f t="shared" si="61"/>
        <v>1.1.</v>
      </c>
      <c r="Q238" s="74">
        <f t="shared" si="62"/>
        <v>1</v>
      </c>
      <c r="R238" s="74" t="str">
        <f t="shared" si="63"/>
        <v>1.1.009</v>
      </c>
      <c r="S238" s="74" t="str">
        <f t="shared" si="64"/>
        <v>331.1.009</v>
      </c>
      <c r="T238" s="84">
        <f t="shared" si="65"/>
        <v>37473947</v>
      </c>
      <c r="U238" s="111" t="str">
        <f t="shared" si="56"/>
        <v>Chao Baby</v>
      </c>
      <c r="W238">
        <v>28</v>
      </c>
      <c r="X238">
        <v>2</v>
      </c>
      <c r="Y238">
        <v>3</v>
      </c>
      <c r="Z238">
        <v>33</v>
      </c>
      <c r="AA238">
        <v>11</v>
      </c>
      <c r="AB238">
        <v>3</v>
      </c>
      <c r="AC238">
        <v>9</v>
      </c>
      <c r="AD238">
        <v>16</v>
      </c>
      <c r="AE238" t="s">
        <v>572</v>
      </c>
      <c r="AF238" s="84">
        <v>37473947</v>
      </c>
    </row>
    <row r="239" spans="1:32" ht="14.25">
      <c r="A239" s="74" t="str">
        <f t="shared" si="57"/>
        <v>33113</v>
      </c>
      <c r="B239" s="74" t="str">
        <f t="shared" si="66"/>
        <v>113</v>
      </c>
      <c r="C239">
        <v>28</v>
      </c>
      <c r="D239">
        <v>2</v>
      </c>
      <c r="E239">
        <v>3</v>
      </c>
      <c r="F239">
        <v>33</v>
      </c>
      <c r="G239">
        <v>11</v>
      </c>
      <c r="H239">
        <v>3</v>
      </c>
      <c r="I239">
        <v>9</v>
      </c>
      <c r="J239">
        <v>18</v>
      </c>
      <c r="K239" t="s">
        <v>573</v>
      </c>
      <c r="L239" s="83">
        <v>73928868</v>
      </c>
      <c r="M239" s="74" t="str">
        <f t="shared" si="58"/>
        <v>1</v>
      </c>
      <c r="N239" s="74" t="str">
        <f t="shared" si="59"/>
        <v>1</v>
      </c>
      <c r="O239" s="74">
        <f t="shared" si="60"/>
      </c>
      <c r="P239" s="74" t="str">
        <f t="shared" si="61"/>
        <v>1.1.</v>
      </c>
      <c r="Q239" s="74">
        <f t="shared" si="62"/>
        <v>1</v>
      </c>
      <c r="R239" s="74" t="str">
        <f t="shared" si="63"/>
        <v>1.1.009</v>
      </c>
      <c r="S239" s="74" t="str">
        <f t="shared" si="64"/>
        <v>331.1.009</v>
      </c>
      <c r="T239" s="84">
        <f t="shared" si="65"/>
        <v>73928868</v>
      </c>
      <c r="U239" s="111" t="str">
        <f t="shared" si="56"/>
        <v>Chao Baby</v>
      </c>
      <c r="W239">
        <v>28</v>
      </c>
      <c r="X239">
        <v>2</v>
      </c>
      <c r="Y239">
        <v>3</v>
      </c>
      <c r="Z239">
        <v>33</v>
      </c>
      <c r="AA239">
        <v>11</v>
      </c>
      <c r="AB239">
        <v>3</v>
      </c>
      <c r="AC239">
        <v>9</v>
      </c>
      <c r="AD239">
        <v>18</v>
      </c>
      <c r="AE239" t="s">
        <v>573</v>
      </c>
      <c r="AF239" s="84">
        <v>73928868</v>
      </c>
    </row>
    <row r="240" spans="1:32" ht="14.25">
      <c r="A240" s="74" t="str">
        <f t="shared" si="57"/>
        <v>33113</v>
      </c>
      <c r="B240" s="74" t="str">
        <f t="shared" si="66"/>
        <v>113</v>
      </c>
      <c r="C240">
        <v>28</v>
      </c>
      <c r="D240">
        <v>2</v>
      </c>
      <c r="E240">
        <v>3</v>
      </c>
      <c r="F240">
        <v>33</v>
      </c>
      <c r="G240">
        <v>11</v>
      </c>
      <c r="H240">
        <v>3</v>
      </c>
      <c r="I240">
        <v>9</v>
      </c>
      <c r="J240">
        <v>20</v>
      </c>
      <c r="K240" t="s">
        <v>574</v>
      </c>
      <c r="L240" s="83">
        <v>6225816302</v>
      </c>
      <c r="M240" s="74" t="str">
        <f t="shared" si="58"/>
        <v>1</v>
      </c>
      <c r="N240" s="74" t="str">
        <f t="shared" si="59"/>
        <v>1</v>
      </c>
      <c r="O240" s="74">
        <f t="shared" si="60"/>
      </c>
      <c r="P240" s="74" t="str">
        <f t="shared" si="61"/>
        <v>1.1.</v>
      </c>
      <c r="Q240" s="74">
        <f t="shared" si="62"/>
        <v>1</v>
      </c>
      <c r="R240" s="74" t="str">
        <f t="shared" si="63"/>
        <v>1.1.009</v>
      </c>
      <c r="S240" s="74" t="str">
        <f t="shared" si="64"/>
        <v>331.1.009</v>
      </c>
      <c r="T240" s="84">
        <f t="shared" si="65"/>
        <v>6225816302</v>
      </c>
      <c r="U240" s="111" t="str">
        <f t="shared" si="56"/>
        <v>Chao Baby</v>
      </c>
      <c r="W240">
        <v>28</v>
      </c>
      <c r="X240">
        <v>2</v>
      </c>
      <c r="Y240">
        <v>3</v>
      </c>
      <c r="Z240">
        <v>33</v>
      </c>
      <c r="AA240">
        <v>11</v>
      </c>
      <c r="AB240">
        <v>3</v>
      </c>
      <c r="AC240">
        <v>9</v>
      </c>
      <c r="AD240">
        <v>20</v>
      </c>
      <c r="AE240" t="s">
        <v>574</v>
      </c>
      <c r="AF240" s="84">
        <v>6225816302</v>
      </c>
    </row>
    <row r="241" spans="1:32" ht="14.25">
      <c r="A241" s="74" t="str">
        <f t="shared" si="57"/>
        <v>33113</v>
      </c>
      <c r="B241" s="74" t="str">
        <f t="shared" si="66"/>
        <v>113</v>
      </c>
      <c r="C241">
        <v>28</v>
      </c>
      <c r="D241">
        <v>2</v>
      </c>
      <c r="E241">
        <v>3</v>
      </c>
      <c r="F241">
        <v>33</v>
      </c>
      <c r="G241">
        <v>11</v>
      </c>
      <c r="H241">
        <v>3</v>
      </c>
      <c r="I241">
        <v>9</v>
      </c>
      <c r="J241">
        <v>21</v>
      </c>
      <c r="K241" t="s">
        <v>575</v>
      </c>
      <c r="L241" s="83">
        <v>64126202</v>
      </c>
      <c r="M241" s="74" t="str">
        <f t="shared" si="58"/>
        <v>1</v>
      </c>
      <c r="N241" s="74" t="str">
        <f t="shared" si="59"/>
        <v>1</v>
      </c>
      <c r="O241" s="74">
        <f t="shared" si="60"/>
      </c>
      <c r="P241" s="74" t="str">
        <f t="shared" si="61"/>
        <v>1.1.</v>
      </c>
      <c r="Q241" s="74">
        <f t="shared" si="62"/>
        <v>1</v>
      </c>
      <c r="R241" s="74" t="str">
        <f t="shared" si="63"/>
        <v>1.1.009</v>
      </c>
      <c r="S241" s="74" t="str">
        <f t="shared" si="64"/>
        <v>331.1.009</v>
      </c>
      <c r="T241" s="84">
        <f t="shared" si="65"/>
        <v>64126202</v>
      </c>
      <c r="U241" s="111" t="str">
        <f t="shared" si="56"/>
        <v>Chao Baby</v>
      </c>
      <c r="W241">
        <v>28</v>
      </c>
      <c r="X241">
        <v>2</v>
      </c>
      <c r="Y241">
        <v>3</v>
      </c>
      <c r="Z241">
        <v>33</v>
      </c>
      <c r="AA241">
        <v>11</v>
      </c>
      <c r="AB241">
        <v>3</v>
      </c>
      <c r="AC241">
        <v>9</v>
      </c>
      <c r="AD241">
        <v>21</v>
      </c>
      <c r="AE241" t="s">
        <v>575</v>
      </c>
      <c r="AF241" s="84">
        <v>64126202</v>
      </c>
    </row>
    <row r="242" spans="1:32" ht="14.25">
      <c r="A242" s="74" t="str">
        <f t="shared" si="57"/>
        <v>33113</v>
      </c>
      <c r="B242" s="74" t="str">
        <f t="shared" si="66"/>
        <v>113</v>
      </c>
      <c r="C242">
        <v>28</v>
      </c>
      <c r="D242">
        <v>2</v>
      </c>
      <c r="E242">
        <v>3</v>
      </c>
      <c r="F242">
        <v>33</v>
      </c>
      <c r="G242">
        <v>11</v>
      </c>
      <c r="H242">
        <v>3</v>
      </c>
      <c r="I242">
        <v>9</v>
      </c>
      <c r="J242">
        <v>22</v>
      </c>
      <c r="K242" t="s">
        <v>576</v>
      </c>
      <c r="L242" s="83">
        <v>105811898</v>
      </c>
      <c r="M242" s="74" t="str">
        <f t="shared" si="58"/>
        <v>1</v>
      </c>
      <c r="N242" s="74" t="str">
        <f t="shared" si="59"/>
        <v>1</v>
      </c>
      <c r="O242" s="74">
        <f t="shared" si="60"/>
      </c>
      <c r="P242" s="74" t="str">
        <f t="shared" si="61"/>
        <v>1.1.</v>
      </c>
      <c r="Q242" s="74">
        <f t="shared" si="62"/>
        <v>1</v>
      </c>
      <c r="R242" s="74" t="str">
        <f t="shared" si="63"/>
        <v>1.1.009</v>
      </c>
      <c r="S242" s="74" t="str">
        <f t="shared" si="64"/>
        <v>331.1.009</v>
      </c>
      <c r="T242" s="84">
        <f t="shared" si="65"/>
        <v>105811898</v>
      </c>
      <c r="U242" s="111" t="str">
        <f t="shared" si="56"/>
        <v>Chao Baby</v>
      </c>
      <c r="W242">
        <v>28</v>
      </c>
      <c r="X242">
        <v>2</v>
      </c>
      <c r="Y242">
        <v>3</v>
      </c>
      <c r="Z242">
        <v>33</v>
      </c>
      <c r="AA242">
        <v>11</v>
      </c>
      <c r="AB242">
        <v>3</v>
      </c>
      <c r="AC242">
        <v>9</v>
      </c>
      <c r="AD242">
        <v>22</v>
      </c>
      <c r="AE242" t="s">
        <v>576</v>
      </c>
      <c r="AF242" s="84">
        <v>105811898</v>
      </c>
    </row>
    <row r="243" spans="1:32" ht="14.25">
      <c r="A243" s="74" t="str">
        <f t="shared" si="57"/>
        <v>33113</v>
      </c>
      <c r="B243" s="74" t="str">
        <f t="shared" si="66"/>
        <v>113</v>
      </c>
      <c r="C243">
        <v>28</v>
      </c>
      <c r="D243">
        <v>2</v>
      </c>
      <c r="E243">
        <v>3</v>
      </c>
      <c r="F243">
        <v>33</v>
      </c>
      <c r="G243">
        <v>11</v>
      </c>
      <c r="H243">
        <v>3</v>
      </c>
      <c r="I243">
        <v>9</v>
      </c>
      <c r="J243">
        <v>23</v>
      </c>
      <c r="K243" t="s">
        <v>577</v>
      </c>
      <c r="L243" s="83">
        <v>6571172618</v>
      </c>
      <c r="M243" s="74" t="str">
        <f t="shared" si="58"/>
        <v>1</v>
      </c>
      <c r="N243" s="74" t="str">
        <f t="shared" si="59"/>
        <v>1</v>
      </c>
      <c r="O243" s="74">
        <f t="shared" si="60"/>
      </c>
      <c r="P243" s="74" t="str">
        <f t="shared" si="61"/>
        <v>1.1.</v>
      </c>
      <c r="Q243" s="74">
        <f t="shared" si="62"/>
        <v>1</v>
      </c>
      <c r="R243" s="74" t="str">
        <f t="shared" si="63"/>
        <v>1.1.009</v>
      </c>
      <c r="S243" s="74" t="str">
        <f t="shared" si="64"/>
        <v>331.1.009</v>
      </c>
      <c r="T243" s="84">
        <f t="shared" si="65"/>
        <v>6571172618</v>
      </c>
      <c r="U243" s="111" t="str">
        <f t="shared" si="56"/>
        <v>Chao Baby</v>
      </c>
      <c r="W243">
        <v>28</v>
      </c>
      <c r="X243">
        <v>2</v>
      </c>
      <c r="Y243">
        <v>3</v>
      </c>
      <c r="Z243">
        <v>33</v>
      </c>
      <c r="AA243">
        <v>11</v>
      </c>
      <c r="AB243">
        <v>3</v>
      </c>
      <c r="AC243">
        <v>9</v>
      </c>
      <c r="AD243">
        <v>23</v>
      </c>
      <c r="AE243" t="s">
        <v>577</v>
      </c>
      <c r="AF243" s="84">
        <v>6571172618</v>
      </c>
    </row>
    <row r="244" spans="1:32" ht="14.25">
      <c r="A244" s="74" t="str">
        <f t="shared" si="57"/>
        <v>33113</v>
      </c>
      <c r="B244" s="74" t="str">
        <f t="shared" si="66"/>
        <v>113</v>
      </c>
      <c r="C244">
        <v>28</v>
      </c>
      <c r="D244">
        <v>2</v>
      </c>
      <c r="E244">
        <v>3</v>
      </c>
      <c r="F244">
        <v>33</v>
      </c>
      <c r="G244">
        <v>11</v>
      </c>
      <c r="H244">
        <v>3</v>
      </c>
      <c r="I244">
        <v>9</v>
      </c>
      <c r="J244">
        <v>24</v>
      </c>
      <c r="K244" t="s">
        <v>578</v>
      </c>
      <c r="L244" s="83">
        <v>7611281682</v>
      </c>
      <c r="M244" s="74" t="str">
        <f t="shared" si="58"/>
        <v>1</v>
      </c>
      <c r="N244" s="74" t="str">
        <f t="shared" si="59"/>
        <v>1</v>
      </c>
      <c r="O244" s="74">
        <f t="shared" si="60"/>
      </c>
      <c r="P244" s="74" t="str">
        <f t="shared" si="61"/>
        <v>1.1.</v>
      </c>
      <c r="Q244" s="74">
        <f t="shared" si="62"/>
        <v>1</v>
      </c>
      <c r="R244" s="74" t="str">
        <f t="shared" si="63"/>
        <v>1.1.009</v>
      </c>
      <c r="S244" s="74" t="str">
        <f t="shared" si="64"/>
        <v>331.1.009</v>
      </c>
      <c r="T244" s="84">
        <f t="shared" si="65"/>
        <v>7611281682</v>
      </c>
      <c r="U244" s="111" t="str">
        <f t="shared" si="56"/>
        <v>Chao Baby</v>
      </c>
      <c r="W244">
        <v>28</v>
      </c>
      <c r="X244">
        <v>2</v>
      </c>
      <c r="Y244">
        <v>3</v>
      </c>
      <c r="Z244">
        <v>33</v>
      </c>
      <c r="AA244">
        <v>11</v>
      </c>
      <c r="AB244">
        <v>3</v>
      </c>
      <c r="AC244">
        <v>9</v>
      </c>
      <c r="AD244">
        <v>24</v>
      </c>
      <c r="AE244" t="s">
        <v>578</v>
      </c>
      <c r="AF244" s="84">
        <v>7611281682</v>
      </c>
    </row>
    <row r="245" spans="1:32" ht="14.25">
      <c r="A245" s="74" t="str">
        <f t="shared" si="57"/>
        <v>33113</v>
      </c>
      <c r="B245" s="74" t="str">
        <f t="shared" si="66"/>
        <v>113</v>
      </c>
      <c r="C245">
        <v>28</v>
      </c>
      <c r="D245">
        <v>2</v>
      </c>
      <c r="E245">
        <v>3</v>
      </c>
      <c r="F245">
        <v>33</v>
      </c>
      <c r="G245">
        <v>11</v>
      </c>
      <c r="H245">
        <v>3</v>
      </c>
      <c r="I245">
        <v>9</v>
      </c>
      <c r="J245">
        <v>25</v>
      </c>
      <c r="K245" t="s">
        <v>579</v>
      </c>
      <c r="L245" s="83">
        <v>19857639000</v>
      </c>
      <c r="M245" s="74" t="str">
        <f t="shared" si="58"/>
        <v>1</v>
      </c>
      <c r="N245" s="74" t="str">
        <f t="shared" si="59"/>
        <v>1</v>
      </c>
      <c r="O245" s="74">
        <f t="shared" si="60"/>
      </c>
      <c r="P245" s="74" t="str">
        <f t="shared" si="61"/>
        <v>1.1.</v>
      </c>
      <c r="Q245" s="74">
        <f t="shared" si="62"/>
        <v>1</v>
      </c>
      <c r="R245" s="74" t="str">
        <f t="shared" si="63"/>
        <v>1.1.009</v>
      </c>
      <c r="S245" s="74" t="str">
        <f t="shared" si="64"/>
        <v>331.1.009</v>
      </c>
      <c r="T245" s="84">
        <f t="shared" si="65"/>
        <v>19857639000</v>
      </c>
      <c r="U245" s="111" t="str">
        <f t="shared" si="56"/>
        <v>Chao Baby</v>
      </c>
      <c r="W245">
        <v>28</v>
      </c>
      <c r="X245">
        <v>2</v>
      </c>
      <c r="Y245">
        <v>3</v>
      </c>
      <c r="Z245">
        <v>33</v>
      </c>
      <c r="AA245">
        <v>11</v>
      </c>
      <c r="AB245">
        <v>3</v>
      </c>
      <c r="AC245">
        <v>9</v>
      </c>
      <c r="AD245">
        <v>25</v>
      </c>
      <c r="AE245" t="s">
        <v>579</v>
      </c>
      <c r="AF245" s="84">
        <v>19857639000</v>
      </c>
    </row>
    <row r="246" spans="1:32" ht="14.25">
      <c r="A246" s="74" t="str">
        <f t="shared" si="57"/>
        <v>33113</v>
      </c>
      <c r="B246" s="74" t="str">
        <f t="shared" si="66"/>
        <v>113</v>
      </c>
      <c r="C246">
        <v>28</v>
      </c>
      <c r="D246">
        <v>2</v>
      </c>
      <c r="E246">
        <v>3</v>
      </c>
      <c r="F246">
        <v>33</v>
      </c>
      <c r="G246">
        <v>11</v>
      </c>
      <c r="H246">
        <v>3</v>
      </c>
      <c r="I246">
        <v>9</v>
      </c>
      <c r="J246">
        <v>26</v>
      </c>
      <c r="K246" t="s">
        <v>580</v>
      </c>
      <c r="L246" s="83">
        <v>3361739638</v>
      </c>
      <c r="M246" s="74" t="str">
        <f t="shared" si="58"/>
        <v>1</v>
      </c>
      <c r="N246" s="74" t="str">
        <f t="shared" si="59"/>
        <v>1</v>
      </c>
      <c r="O246" s="74">
        <f t="shared" si="60"/>
      </c>
      <c r="P246" s="74" t="str">
        <f t="shared" si="61"/>
        <v>1.1.</v>
      </c>
      <c r="Q246" s="74">
        <f t="shared" si="62"/>
        <v>1</v>
      </c>
      <c r="R246" s="74" t="str">
        <f t="shared" si="63"/>
        <v>1.1.009</v>
      </c>
      <c r="S246" s="74" t="str">
        <f t="shared" si="64"/>
        <v>331.1.009</v>
      </c>
      <c r="T246" s="84">
        <f t="shared" si="65"/>
        <v>3361739638</v>
      </c>
      <c r="U246" s="111" t="str">
        <f t="shared" si="56"/>
        <v>Chao Baby</v>
      </c>
      <c r="W246">
        <v>28</v>
      </c>
      <c r="X246">
        <v>2</v>
      </c>
      <c r="Y246">
        <v>3</v>
      </c>
      <c r="Z246">
        <v>33</v>
      </c>
      <c r="AA246">
        <v>11</v>
      </c>
      <c r="AB246">
        <v>3</v>
      </c>
      <c r="AC246">
        <v>9</v>
      </c>
      <c r="AD246">
        <v>26</v>
      </c>
      <c r="AE246" t="s">
        <v>580</v>
      </c>
      <c r="AF246" s="84">
        <v>3361739638</v>
      </c>
    </row>
    <row r="247" spans="1:32" ht="14.25">
      <c r="A247" s="74" t="str">
        <f t="shared" si="57"/>
        <v>33113</v>
      </c>
      <c r="B247" s="74" t="str">
        <f t="shared" si="66"/>
        <v>113</v>
      </c>
      <c r="C247">
        <v>28</v>
      </c>
      <c r="D247">
        <v>2</v>
      </c>
      <c r="E247">
        <v>3</v>
      </c>
      <c r="F247">
        <v>33</v>
      </c>
      <c r="G247">
        <v>11</v>
      </c>
      <c r="H247">
        <v>3</v>
      </c>
      <c r="I247">
        <v>9</v>
      </c>
      <c r="J247">
        <v>29</v>
      </c>
      <c r="K247" t="s">
        <v>583</v>
      </c>
      <c r="L247" s="83">
        <v>5509319207</v>
      </c>
      <c r="M247" s="74" t="str">
        <f t="shared" si="58"/>
        <v>1</v>
      </c>
      <c r="N247" s="74" t="str">
        <f t="shared" si="59"/>
        <v>1</v>
      </c>
      <c r="O247" s="74">
        <f t="shared" si="60"/>
      </c>
      <c r="P247" s="74" t="str">
        <f t="shared" si="61"/>
        <v>1.1.</v>
      </c>
      <c r="Q247" s="74">
        <f t="shared" si="62"/>
        <v>1</v>
      </c>
      <c r="R247" s="74" t="str">
        <f t="shared" si="63"/>
        <v>1.1.009</v>
      </c>
      <c r="S247" s="74" t="str">
        <f t="shared" si="64"/>
        <v>331.1.009</v>
      </c>
      <c r="T247" s="84">
        <f t="shared" si="65"/>
        <v>5509319207</v>
      </c>
      <c r="U247" s="111" t="str">
        <f t="shared" si="56"/>
        <v>Chao Baby</v>
      </c>
      <c r="W247">
        <v>28</v>
      </c>
      <c r="X247">
        <v>2</v>
      </c>
      <c r="Y247">
        <v>3</v>
      </c>
      <c r="Z247">
        <v>33</v>
      </c>
      <c r="AA247">
        <v>11</v>
      </c>
      <c r="AB247">
        <v>3</v>
      </c>
      <c r="AC247">
        <v>9</v>
      </c>
      <c r="AD247">
        <v>29</v>
      </c>
      <c r="AE247" t="s">
        <v>583</v>
      </c>
      <c r="AF247" s="84">
        <v>5509319207</v>
      </c>
    </row>
    <row r="248" spans="1:32" ht="14.25">
      <c r="A248" s="74" t="str">
        <f t="shared" si="57"/>
        <v>33113</v>
      </c>
      <c r="B248" s="74" t="str">
        <f t="shared" si="66"/>
        <v>113</v>
      </c>
      <c r="C248">
        <v>28</v>
      </c>
      <c r="D248">
        <v>2</v>
      </c>
      <c r="E248">
        <v>3</v>
      </c>
      <c r="F248">
        <v>33</v>
      </c>
      <c r="G248">
        <v>11</v>
      </c>
      <c r="H248">
        <v>3</v>
      </c>
      <c r="I248">
        <v>9</v>
      </c>
      <c r="J248">
        <v>30</v>
      </c>
      <c r="K248" t="s">
        <v>584</v>
      </c>
      <c r="L248" s="83">
        <v>123214780</v>
      </c>
      <c r="M248" s="74" t="str">
        <f t="shared" si="58"/>
        <v>1</v>
      </c>
      <c r="N248" s="74" t="str">
        <f t="shared" si="59"/>
        <v>1</v>
      </c>
      <c r="O248" s="74">
        <f t="shared" si="60"/>
      </c>
      <c r="P248" s="74" t="str">
        <f t="shared" si="61"/>
        <v>1.1.</v>
      </c>
      <c r="Q248" s="74">
        <f t="shared" si="62"/>
        <v>1</v>
      </c>
      <c r="R248" s="74" t="str">
        <f t="shared" si="63"/>
        <v>1.1.009</v>
      </c>
      <c r="S248" s="74" t="str">
        <f t="shared" si="64"/>
        <v>331.1.009</v>
      </c>
      <c r="T248" s="84">
        <f t="shared" si="65"/>
        <v>123214780</v>
      </c>
      <c r="U248" s="111" t="str">
        <f t="shared" si="56"/>
        <v>Chao Baby</v>
      </c>
      <c r="W248">
        <v>28</v>
      </c>
      <c r="X248">
        <v>2</v>
      </c>
      <c r="Y248">
        <v>3</v>
      </c>
      <c r="Z248">
        <v>33</v>
      </c>
      <c r="AA248">
        <v>11</v>
      </c>
      <c r="AB248">
        <v>3</v>
      </c>
      <c r="AC248">
        <v>9</v>
      </c>
      <c r="AD248">
        <v>30</v>
      </c>
      <c r="AE248" t="s">
        <v>584</v>
      </c>
      <c r="AF248" s="84">
        <v>123214780</v>
      </c>
    </row>
    <row r="249" spans="1:32" ht="14.25">
      <c r="A249" s="74" t="str">
        <f t="shared" si="57"/>
        <v>33113</v>
      </c>
      <c r="B249" s="74" t="str">
        <f t="shared" si="66"/>
        <v>113</v>
      </c>
      <c r="C249">
        <v>28</v>
      </c>
      <c r="D249">
        <v>2</v>
      </c>
      <c r="E249">
        <v>3</v>
      </c>
      <c r="F249">
        <v>33</v>
      </c>
      <c r="G249">
        <v>11</v>
      </c>
      <c r="H249">
        <v>3</v>
      </c>
      <c r="I249">
        <v>9</v>
      </c>
      <c r="J249">
        <v>31</v>
      </c>
      <c r="K249" t="s">
        <v>746</v>
      </c>
      <c r="L249" s="83">
        <v>625000000</v>
      </c>
      <c r="M249" s="74" t="str">
        <f t="shared" si="58"/>
        <v>1</v>
      </c>
      <c r="N249" s="74" t="str">
        <f t="shared" si="59"/>
        <v>1</v>
      </c>
      <c r="O249" s="74">
        <f t="shared" si="60"/>
      </c>
      <c r="P249" s="74" t="str">
        <f t="shared" si="61"/>
        <v>1.1.</v>
      </c>
      <c r="Q249" s="74">
        <f t="shared" si="62"/>
        <v>1</v>
      </c>
      <c r="R249" s="74" t="str">
        <f t="shared" si="63"/>
        <v>1.1.009</v>
      </c>
      <c r="S249" s="74" t="str">
        <f t="shared" si="64"/>
        <v>331.1.009</v>
      </c>
      <c r="T249" s="84">
        <f t="shared" si="65"/>
        <v>625000000</v>
      </c>
      <c r="U249" s="111" t="str">
        <f t="shared" si="56"/>
        <v>Chao Baby</v>
      </c>
      <c r="W249">
        <v>28</v>
      </c>
      <c r="X249">
        <v>2</v>
      </c>
      <c r="Y249">
        <v>3</v>
      </c>
      <c r="Z249">
        <v>33</v>
      </c>
      <c r="AA249">
        <v>11</v>
      </c>
      <c r="AB249">
        <v>3</v>
      </c>
      <c r="AC249">
        <v>9</v>
      </c>
      <c r="AD249">
        <v>31</v>
      </c>
      <c r="AE249" t="s">
        <v>746</v>
      </c>
      <c r="AF249" s="84">
        <v>625000000</v>
      </c>
    </row>
    <row r="250" spans="1:32" ht="14.25">
      <c r="A250" s="74" t="str">
        <f t="shared" si="57"/>
        <v>33113</v>
      </c>
      <c r="B250" s="74" t="str">
        <f t="shared" si="66"/>
        <v>113</v>
      </c>
      <c r="C250">
        <v>28</v>
      </c>
      <c r="D250">
        <v>2</v>
      </c>
      <c r="E250">
        <v>3</v>
      </c>
      <c r="F250">
        <v>33</v>
      </c>
      <c r="G250">
        <v>11</v>
      </c>
      <c r="H250">
        <v>3</v>
      </c>
      <c r="I250">
        <v>9</v>
      </c>
      <c r="J250">
        <v>33</v>
      </c>
      <c r="K250" t="s">
        <v>585</v>
      </c>
      <c r="L250" s="83">
        <v>819453589</v>
      </c>
      <c r="M250" s="74" t="str">
        <f t="shared" si="58"/>
        <v>1</v>
      </c>
      <c r="N250" s="74" t="str">
        <f t="shared" si="59"/>
        <v>1</v>
      </c>
      <c r="O250" s="74">
        <f t="shared" si="60"/>
      </c>
      <c r="P250" s="74" t="str">
        <f t="shared" si="61"/>
        <v>1.1.</v>
      </c>
      <c r="Q250" s="74">
        <f t="shared" si="62"/>
        <v>1</v>
      </c>
      <c r="R250" s="74" t="str">
        <f t="shared" si="63"/>
        <v>1.1.009</v>
      </c>
      <c r="S250" s="74" t="str">
        <f t="shared" si="64"/>
        <v>331.1.009</v>
      </c>
      <c r="T250" s="84">
        <f t="shared" si="65"/>
        <v>819453589</v>
      </c>
      <c r="U250" s="111" t="str">
        <f t="shared" si="56"/>
        <v>Chao Baby</v>
      </c>
      <c r="W250">
        <v>28</v>
      </c>
      <c r="X250">
        <v>2</v>
      </c>
      <c r="Y250">
        <v>3</v>
      </c>
      <c r="Z250">
        <v>33</v>
      </c>
      <c r="AA250">
        <v>11</v>
      </c>
      <c r="AB250">
        <v>3</v>
      </c>
      <c r="AC250">
        <v>9</v>
      </c>
      <c r="AD250">
        <v>33</v>
      </c>
      <c r="AE250" t="s">
        <v>585</v>
      </c>
      <c r="AF250" s="84">
        <v>819453589</v>
      </c>
    </row>
    <row r="251" spans="1:32" ht="14.25">
      <c r="A251" s="74" t="str">
        <f t="shared" si="57"/>
        <v>33113</v>
      </c>
      <c r="B251" s="74" t="str">
        <f t="shared" si="66"/>
        <v>113</v>
      </c>
      <c r="C251">
        <v>28</v>
      </c>
      <c r="D251">
        <v>2</v>
      </c>
      <c r="E251">
        <v>3</v>
      </c>
      <c r="F251">
        <v>33</v>
      </c>
      <c r="G251">
        <v>11</v>
      </c>
      <c r="H251">
        <v>3</v>
      </c>
      <c r="I251">
        <v>9</v>
      </c>
      <c r="J251">
        <v>34</v>
      </c>
      <c r="K251" t="s">
        <v>586</v>
      </c>
      <c r="L251" s="83">
        <v>8757136</v>
      </c>
      <c r="M251" s="74" t="str">
        <f t="shared" si="58"/>
        <v>1</v>
      </c>
      <c r="N251" s="74" t="str">
        <f t="shared" si="59"/>
        <v>1</v>
      </c>
      <c r="O251" s="74">
        <f t="shared" si="60"/>
      </c>
      <c r="P251" s="74" t="str">
        <f t="shared" si="61"/>
        <v>1.1.</v>
      </c>
      <c r="Q251" s="74">
        <f t="shared" si="62"/>
        <v>1</v>
      </c>
      <c r="R251" s="74" t="str">
        <f t="shared" si="63"/>
        <v>1.1.009</v>
      </c>
      <c r="S251" s="74" t="str">
        <f t="shared" si="64"/>
        <v>331.1.009</v>
      </c>
      <c r="T251" s="84">
        <f t="shared" si="65"/>
        <v>8757136</v>
      </c>
      <c r="U251" s="111" t="str">
        <f t="shared" si="56"/>
        <v>Chao Baby</v>
      </c>
      <c r="W251">
        <v>28</v>
      </c>
      <c r="X251">
        <v>2</v>
      </c>
      <c r="Y251">
        <v>3</v>
      </c>
      <c r="Z251">
        <v>33</v>
      </c>
      <c r="AA251">
        <v>11</v>
      </c>
      <c r="AB251">
        <v>3</v>
      </c>
      <c r="AC251">
        <v>9</v>
      </c>
      <c r="AD251">
        <v>34</v>
      </c>
      <c r="AE251" t="s">
        <v>586</v>
      </c>
      <c r="AF251" s="84">
        <v>8757136</v>
      </c>
    </row>
    <row r="252" spans="1:32" ht="14.25">
      <c r="A252" s="74" t="str">
        <f t="shared" si="57"/>
        <v>33113</v>
      </c>
      <c r="B252" s="74" t="str">
        <f t="shared" si="66"/>
        <v>113</v>
      </c>
      <c r="C252">
        <v>28</v>
      </c>
      <c r="D252">
        <v>2</v>
      </c>
      <c r="E252">
        <v>3</v>
      </c>
      <c r="F252">
        <v>33</v>
      </c>
      <c r="G252">
        <v>11</v>
      </c>
      <c r="H252">
        <v>3</v>
      </c>
      <c r="I252">
        <v>9</v>
      </c>
      <c r="J252">
        <v>35</v>
      </c>
      <c r="K252" t="s">
        <v>587</v>
      </c>
      <c r="L252" s="83">
        <v>43785696</v>
      </c>
      <c r="M252" s="74" t="str">
        <f t="shared" si="58"/>
        <v>1</v>
      </c>
      <c r="N252" s="74" t="str">
        <f t="shared" si="59"/>
        <v>1</v>
      </c>
      <c r="O252" s="74">
        <f t="shared" si="60"/>
      </c>
      <c r="P252" s="74" t="str">
        <f t="shared" si="61"/>
        <v>1.1.</v>
      </c>
      <c r="Q252" s="74">
        <f t="shared" si="62"/>
        <v>1</v>
      </c>
      <c r="R252" s="74" t="str">
        <f t="shared" si="63"/>
        <v>1.1.009</v>
      </c>
      <c r="S252" s="74" t="str">
        <f t="shared" si="64"/>
        <v>331.1.009</v>
      </c>
      <c r="T252" s="84">
        <f t="shared" si="65"/>
        <v>43785696</v>
      </c>
      <c r="U252" s="111" t="str">
        <f t="shared" si="56"/>
        <v>Chao Baby</v>
      </c>
      <c r="W252">
        <v>28</v>
      </c>
      <c r="X252">
        <v>2</v>
      </c>
      <c r="Y252">
        <v>3</v>
      </c>
      <c r="Z252">
        <v>33</v>
      </c>
      <c r="AA252">
        <v>11</v>
      </c>
      <c r="AB252">
        <v>3</v>
      </c>
      <c r="AC252">
        <v>9</v>
      </c>
      <c r="AD252">
        <v>35</v>
      </c>
      <c r="AE252" t="s">
        <v>587</v>
      </c>
      <c r="AF252" s="84">
        <v>43785696</v>
      </c>
    </row>
    <row r="253" spans="1:32" ht="14.25">
      <c r="A253" s="74" t="str">
        <f t="shared" si="57"/>
        <v>33113</v>
      </c>
      <c r="B253" s="74" t="str">
        <f t="shared" si="66"/>
        <v>113</v>
      </c>
      <c r="C253">
        <v>28</v>
      </c>
      <c r="D253">
        <v>2</v>
      </c>
      <c r="E253">
        <v>3</v>
      </c>
      <c r="F253">
        <v>33</v>
      </c>
      <c r="G253">
        <v>11</v>
      </c>
      <c r="H253">
        <v>3</v>
      </c>
      <c r="I253">
        <v>9</v>
      </c>
      <c r="J253">
        <v>36</v>
      </c>
      <c r="K253" t="s">
        <v>588</v>
      </c>
      <c r="L253" s="83">
        <v>78814251</v>
      </c>
      <c r="M253" s="74" t="str">
        <f t="shared" si="58"/>
        <v>1</v>
      </c>
      <c r="N253" s="74" t="str">
        <f t="shared" si="59"/>
        <v>1</v>
      </c>
      <c r="O253" s="74">
        <f t="shared" si="60"/>
      </c>
      <c r="P253" s="74" t="str">
        <f t="shared" si="61"/>
        <v>1.1.</v>
      </c>
      <c r="Q253" s="74">
        <f t="shared" si="62"/>
        <v>1</v>
      </c>
      <c r="R253" s="74" t="str">
        <f t="shared" si="63"/>
        <v>1.1.009</v>
      </c>
      <c r="S253" s="74" t="str">
        <f t="shared" si="64"/>
        <v>331.1.009</v>
      </c>
      <c r="T253" s="84">
        <f t="shared" si="65"/>
        <v>78814251</v>
      </c>
      <c r="U253" s="111" t="str">
        <f t="shared" si="56"/>
        <v>Chao Baby</v>
      </c>
      <c r="W253">
        <v>28</v>
      </c>
      <c r="X253">
        <v>2</v>
      </c>
      <c r="Y253">
        <v>3</v>
      </c>
      <c r="Z253">
        <v>33</v>
      </c>
      <c r="AA253">
        <v>11</v>
      </c>
      <c r="AB253">
        <v>3</v>
      </c>
      <c r="AC253">
        <v>9</v>
      </c>
      <c r="AD253">
        <v>36</v>
      </c>
      <c r="AE253" t="s">
        <v>588</v>
      </c>
      <c r="AF253" s="84">
        <v>78814251</v>
      </c>
    </row>
    <row r="254" spans="1:32" ht="14.25">
      <c r="A254" s="74" t="str">
        <f>IF(F254=81,CONCATENATE(11,B254),IF(F254=82,CONCATENATE(22,B254),IF(F254=83,CONCATENATE(33,B254),IF(F254=85,CONCATENATE(55,B254),CONCATENATE(F254,B254)))))</f>
        <v>33113</v>
      </c>
      <c r="B254" s="74" t="str">
        <f>CONCATENATE(G254,H254)</f>
        <v>113</v>
      </c>
      <c r="C254">
        <v>28</v>
      </c>
      <c r="D254">
        <v>2</v>
      </c>
      <c r="E254">
        <v>3</v>
      </c>
      <c r="F254">
        <v>33</v>
      </c>
      <c r="G254">
        <v>11</v>
      </c>
      <c r="H254">
        <v>3</v>
      </c>
      <c r="I254">
        <v>9</v>
      </c>
      <c r="J254">
        <v>37</v>
      </c>
      <c r="K254" t="s">
        <v>589</v>
      </c>
      <c r="L254" s="83">
        <v>8757139</v>
      </c>
      <c r="M254" s="74" t="str">
        <f>MID(G254,1,1)</f>
        <v>1</v>
      </c>
      <c r="N254" s="74" t="str">
        <f>MID(G254,2,1)</f>
        <v>1</v>
      </c>
      <c r="O254" s="74">
        <f>MID(H254,3,1)</f>
      </c>
      <c r="P254" s="74" t="str">
        <f>CONCATENATE(M254,".",N254,".",O254)</f>
        <v>1.1.</v>
      </c>
      <c r="Q254" s="74">
        <f>LEN(I254)</f>
        <v>1</v>
      </c>
      <c r="R254" s="74" t="str">
        <f>IF(Q254=2,CONCATENATE(P254,0,I254),IF(Q254=1,CONCATENATE(P254,0,0,I254),IF(Q254=3,CONCATENATE(P254,I254)," ")))</f>
        <v>1.1.009</v>
      </c>
      <c r="S254" s="74" t="str">
        <f>IF(F254=81,CONCATENATE(11,R254),IF(F254=82,CONCATENATE(22,R254),IF(F254=83,CONCATENATE(33,R254),IF(F254=85,CONCATENATE(55,R254),CONCATENATE(F254,R254)))))</f>
        <v>331.1.009</v>
      </c>
      <c r="T254" s="84">
        <f>L254</f>
        <v>8757139</v>
      </c>
      <c r="U254" s="111" t="str">
        <f>IF(C254=W254,IF(D254=X254,IF(E254=Y254,IF(F254=Z254,IF(G254=AA254,IF(H254=AB254,IF(I254=AC254,IF(J254=AD254,"Chao Baby","Revisar"))))))))</f>
        <v>Chao Baby</v>
      </c>
      <c r="W254">
        <v>28</v>
      </c>
      <c r="X254">
        <v>2</v>
      </c>
      <c r="Y254">
        <v>3</v>
      </c>
      <c r="Z254">
        <v>33</v>
      </c>
      <c r="AA254">
        <v>11</v>
      </c>
      <c r="AB254">
        <v>3</v>
      </c>
      <c r="AC254">
        <v>9</v>
      </c>
      <c r="AD254">
        <v>37</v>
      </c>
      <c r="AE254" t="s">
        <v>589</v>
      </c>
      <c r="AF254" s="84">
        <v>8757139</v>
      </c>
    </row>
    <row r="255" spans="1:32" ht="14.25">
      <c r="A255" s="74" t="str">
        <f t="shared" si="57"/>
        <v>33113</v>
      </c>
      <c r="B255" s="74" t="str">
        <f t="shared" si="66"/>
        <v>113</v>
      </c>
      <c r="C255">
        <v>28</v>
      </c>
      <c r="D255">
        <v>2</v>
      </c>
      <c r="E255">
        <v>3</v>
      </c>
      <c r="F255">
        <v>33</v>
      </c>
      <c r="G255">
        <v>11</v>
      </c>
      <c r="H255">
        <v>3</v>
      </c>
      <c r="I255">
        <v>9</v>
      </c>
      <c r="J255">
        <v>38</v>
      </c>
      <c r="K255" t="s">
        <v>590</v>
      </c>
      <c r="L255" s="83">
        <v>43785695</v>
      </c>
      <c r="M255" s="74" t="str">
        <f t="shared" si="58"/>
        <v>1</v>
      </c>
      <c r="N255" s="74" t="str">
        <f t="shared" si="59"/>
        <v>1</v>
      </c>
      <c r="O255" s="74">
        <f t="shared" si="60"/>
      </c>
      <c r="P255" s="74" t="str">
        <f t="shared" si="61"/>
        <v>1.1.</v>
      </c>
      <c r="Q255" s="74">
        <f t="shared" si="62"/>
        <v>1</v>
      </c>
      <c r="R255" s="74" t="str">
        <f t="shared" si="63"/>
        <v>1.1.009</v>
      </c>
      <c r="S255" s="74" t="str">
        <f t="shared" si="64"/>
        <v>331.1.009</v>
      </c>
      <c r="T255" s="84">
        <f t="shared" si="65"/>
        <v>43785695</v>
      </c>
      <c r="U255" s="111" t="str">
        <f t="shared" si="56"/>
        <v>Chao Baby</v>
      </c>
      <c r="W255">
        <v>28</v>
      </c>
      <c r="X255">
        <v>2</v>
      </c>
      <c r="Y255">
        <v>3</v>
      </c>
      <c r="Z255">
        <v>33</v>
      </c>
      <c r="AA255">
        <v>11</v>
      </c>
      <c r="AB255">
        <v>3</v>
      </c>
      <c r="AC255">
        <v>9</v>
      </c>
      <c r="AD255">
        <v>38</v>
      </c>
      <c r="AE255" t="s">
        <v>590</v>
      </c>
      <c r="AF255" s="84">
        <v>43785695</v>
      </c>
    </row>
    <row r="256" spans="1:32" ht="14.25">
      <c r="A256" s="74" t="str">
        <f t="shared" si="57"/>
        <v>33113</v>
      </c>
      <c r="B256" s="74" t="str">
        <f t="shared" si="66"/>
        <v>113</v>
      </c>
      <c r="C256">
        <v>28</v>
      </c>
      <c r="D256">
        <v>2</v>
      </c>
      <c r="E256">
        <v>3</v>
      </c>
      <c r="F256">
        <v>33</v>
      </c>
      <c r="G256">
        <v>11</v>
      </c>
      <c r="H256">
        <v>3</v>
      </c>
      <c r="I256">
        <v>9</v>
      </c>
      <c r="J256">
        <v>39</v>
      </c>
      <c r="K256" t="s">
        <v>591</v>
      </c>
      <c r="L256" s="83">
        <v>4378571</v>
      </c>
      <c r="M256" s="74" t="str">
        <f t="shared" si="58"/>
        <v>1</v>
      </c>
      <c r="N256" s="74" t="str">
        <f t="shared" si="59"/>
        <v>1</v>
      </c>
      <c r="O256" s="74">
        <f t="shared" si="60"/>
      </c>
      <c r="P256" s="74" t="str">
        <f t="shared" si="61"/>
        <v>1.1.</v>
      </c>
      <c r="Q256" s="74">
        <f t="shared" si="62"/>
        <v>1</v>
      </c>
      <c r="R256" s="74" t="str">
        <f t="shared" si="63"/>
        <v>1.1.009</v>
      </c>
      <c r="S256" s="74" t="str">
        <f t="shared" si="64"/>
        <v>331.1.009</v>
      </c>
      <c r="T256" s="84">
        <f t="shared" si="65"/>
        <v>4378571</v>
      </c>
      <c r="U256" s="111" t="str">
        <f t="shared" si="56"/>
        <v>Chao Baby</v>
      </c>
      <c r="W256">
        <v>28</v>
      </c>
      <c r="X256">
        <v>2</v>
      </c>
      <c r="Y256">
        <v>3</v>
      </c>
      <c r="Z256">
        <v>33</v>
      </c>
      <c r="AA256">
        <v>11</v>
      </c>
      <c r="AB256">
        <v>3</v>
      </c>
      <c r="AC256">
        <v>9</v>
      </c>
      <c r="AD256">
        <v>39</v>
      </c>
      <c r="AE256" t="s">
        <v>591</v>
      </c>
      <c r="AF256" s="84">
        <v>4378571</v>
      </c>
    </row>
    <row r="257" spans="1:32" ht="14.25">
      <c r="A257" s="74" t="str">
        <f t="shared" si="57"/>
        <v>33113</v>
      </c>
      <c r="B257" s="74" t="str">
        <f t="shared" si="66"/>
        <v>113</v>
      </c>
      <c r="C257">
        <v>28</v>
      </c>
      <c r="D257">
        <v>2</v>
      </c>
      <c r="E257">
        <v>3</v>
      </c>
      <c r="F257">
        <v>33</v>
      </c>
      <c r="G257">
        <v>11</v>
      </c>
      <c r="H257">
        <v>3</v>
      </c>
      <c r="I257">
        <v>9</v>
      </c>
      <c r="J257">
        <v>40</v>
      </c>
      <c r="K257" t="s">
        <v>592</v>
      </c>
      <c r="L257" s="83">
        <v>8757139</v>
      </c>
      <c r="M257" s="74" t="str">
        <f t="shared" si="58"/>
        <v>1</v>
      </c>
      <c r="N257" s="74" t="str">
        <f t="shared" si="59"/>
        <v>1</v>
      </c>
      <c r="O257" s="74">
        <f t="shared" si="60"/>
      </c>
      <c r="P257" s="74" t="str">
        <f t="shared" si="61"/>
        <v>1.1.</v>
      </c>
      <c r="Q257" s="74">
        <f t="shared" si="62"/>
        <v>1</v>
      </c>
      <c r="R257" s="74" t="str">
        <f t="shared" si="63"/>
        <v>1.1.009</v>
      </c>
      <c r="S257" s="74" t="str">
        <f t="shared" si="64"/>
        <v>331.1.009</v>
      </c>
      <c r="T257" s="84">
        <f t="shared" si="65"/>
        <v>8757139</v>
      </c>
      <c r="U257" s="111" t="str">
        <f t="shared" si="56"/>
        <v>Chao Baby</v>
      </c>
      <c r="W257">
        <v>28</v>
      </c>
      <c r="X257">
        <v>2</v>
      </c>
      <c r="Y257">
        <v>3</v>
      </c>
      <c r="Z257">
        <v>33</v>
      </c>
      <c r="AA257">
        <v>11</v>
      </c>
      <c r="AB257">
        <v>3</v>
      </c>
      <c r="AC257">
        <v>9</v>
      </c>
      <c r="AD257">
        <v>40</v>
      </c>
      <c r="AE257" t="s">
        <v>592</v>
      </c>
      <c r="AF257" s="84">
        <v>8757139</v>
      </c>
    </row>
    <row r="258" spans="1:32" ht="14.25">
      <c r="A258" s="74" t="str">
        <f t="shared" si="57"/>
        <v>33113</v>
      </c>
      <c r="B258" s="74" t="str">
        <f t="shared" si="66"/>
        <v>113</v>
      </c>
      <c r="C258">
        <v>28</v>
      </c>
      <c r="D258">
        <v>2</v>
      </c>
      <c r="E258">
        <v>3</v>
      </c>
      <c r="F258">
        <v>33</v>
      </c>
      <c r="G258">
        <v>11</v>
      </c>
      <c r="H258">
        <v>3</v>
      </c>
      <c r="I258">
        <v>9</v>
      </c>
      <c r="J258">
        <v>41</v>
      </c>
      <c r="K258" t="s">
        <v>593</v>
      </c>
      <c r="L258" s="83">
        <v>17514278</v>
      </c>
      <c r="M258" s="74" t="str">
        <f t="shared" si="58"/>
        <v>1</v>
      </c>
      <c r="N258" s="74" t="str">
        <f t="shared" si="59"/>
        <v>1</v>
      </c>
      <c r="O258" s="74">
        <f t="shared" si="60"/>
      </c>
      <c r="P258" s="74" t="str">
        <f t="shared" si="61"/>
        <v>1.1.</v>
      </c>
      <c r="Q258" s="74">
        <f t="shared" si="62"/>
        <v>1</v>
      </c>
      <c r="R258" s="74" t="str">
        <f t="shared" si="63"/>
        <v>1.1.009</v>
      </c>
      <c r="S258" s="74" t="str">
        <f t="shared" si="64"/>
        <v>331.1.009</v>
      </c>
      <c r="T258" s="84">
        <f t="shared" si="65"/>
        <v>17514278</v>
      </c>
      <c r="U258" s="111" t="str">
        <f t="shared" si="56"/>
        <v>Chao Baby</v>
      </c>
      <c r="W258">
        <v>28</v>
      </c>
      <c r="X258">
        <v>2</v>
      </c>
      <c r="Y258">
        <v>3</v>
      </c>
      <c r="Z258">
        <v>33</v>
      </c>
      <c r="AA258">
        <v>11</v>
      </c>
      <c r="AB258">
        <v>3</v>
      </c>
      <c r="AC258">
        <v>9</v>
      </c>
      <c r="AD258">
        <v>41</v>
      </c>
      <c r="AE258" t="s">
        <v>593</v>
      </c>
      <c r="AF258" s="84">
        <v>17514278</v>
      </c>
    </row>
    <row r="259" spans="1:32" ht="14.25">
      <c r="A259" s="74" t="str">
        <f t="shared" si="57"/>
        <v>33113</v>
      </c>
      <c r="B259" s="74" t="str">
        <f t="shared" si="66"/>
        <v>113</v>
      </c>
      <c r="C259">
        <v>28</v>
      </c>
      <c r="D259">
        <v>2</v>
      </c>
      <c r="E259">
        <v>3</v>
      </c>
      <c r="F259">
        <v>33</v>
      </c>
      <c r="G259">
        <v>11</v>
      </c>
      <c r="H259">
        <v>3</v>
      </c>
      <c r="I259">
        <v>9</v>
      </c>
      <c r="J259">
        <v>42</v>
      </c>
      <c r="K259" t="s">
        <v>594</v>
      </c>
      <c r="L259" s="83">
        <v>4378571</v>
      </c>
      <c r="M259" s="74" t="str">
        <f t="shared" si="58"/>
        <v>1</v>
      </c>
      <c r="N259" s="74" t="str">
        <f t="shared" si="59"/>
        <v>1</v>
      </c>
      <c r="O259" s="74">
        <f t="shared" si="60"/>
      </c>
      <c r="P259" s="74" t="str">
        <f t="shared" si="61"/>
        <v>1.1.</v>
      </c>
      <c r="Q259" s="74">
        <f t="shared" si="62"/>
        <v>1</v>
      </c>
      <c r="R259" s="74" t="str">
        <f t="shared" si="63"/>
        <v>1.1.009</v>
      </c>
      <c r="S259" s="74" t="str">
        <f t="shared" si="64"/>
        <v>331.1.009</v>
      </c>
      <c r="T259" s="84">
        <f t="shared" si="65"/>
        <v>4378571</v>
      </c>
      <c r="U259" s="111" t="str">
        <f t="shared" si="56"/>
        <v>Chao Baby</v>
      </c>
      <c r="W259">
        <v>28</v>
      </c>
      <c r="X259">
        <v>2</v>
      </c>
      <c r="Y259">
        <v>3</v>
      </c>
      <c r="Z259">
        <v>33</v>
      </c>
      <c r="AA259">
        <v>11</v>
      </c>
      <c r="AB259">
        <v>3</v>
      </c>
      <c r="AC259">
        <v>9</v>
      </c>
      <c r="AD259">
        <v>42</v>
      </c>
      <c r="AE259" t="s">
        <v>594</v>
      </c>
      <c r="AF259" s="84">
        <v>4378571</v>
      </c>
    </row>
    <row r="260" spans="1:32" ht="14.25">
      <c r="A260" s="74" t="str">
        <f t="shared" si="57"/>
        <v>33113</v>
      </c>
      <c r="B260" s="74" t="str">
        <f t="shared" si="66"/>
        <v>113</v>
      </c>
      <c r="C260">
        <v>28</v>
      </c>
      <c r="D260">
        <v>2</v>
      </c>
      <c r="E260">
        <v>3</v>
      </c>
      <c r="F260">
        <v>33</v>
      </c>
      <c r="G260">
        <v>11</v>
      </c>
      <c r="H260">
        <v>3</v>
      </c>
      <c r="I260">
        <v>9</v>
      </c>
      <c r="J260">
        <v>46</v>
      </c>
      <c r="K260" t="s">
        <v>595</v>
      </c>
      <c r="L260" s="83">
        <v>22880000</v>
      </c>
      <c r="M260" s="74" t="str">
        <f t="shared" si="58"/>
        <v>1</v>
      </c>
      <c r="N260" s="74" t="str">
        <f t="shared" si="59"/>
        <v>1</v>
      </c>
      <c r="O260" s="74">
        <f t="shared" si="60"/>
      </c>
      <c r="P260" s="74" t="str">
        <f t="shared" si="61"/>
        <v>1.1.</v>
      </c>
      <c r="Q260" s="74">
        <f t="shared" si="62"/>
        <v>1</v>
      </c>
      <c r="R260" s="74" t="str">
        <f t="shared" si="63"/>
        <v>1.1.009</v>
      </c>
      <c r="S260" s="74" t="str">
        <f t="shared" si="64"/>
        <v>331.1.009</v>
      </c>
      <c r="T260" s="84">
        <f t="shared" si="65"/>
        <v>22880000</v>
      </c>
      <c r="U260" s="111" t="str">
        <f t="shared" si="56"/>
        <v>Chao Baby</v>
      </c>
      <c r="W260">
        <v>28</v>
      </c>
      <c r="X260">
        <v>2</v>
      </c>
      <c r="Y260">
        <v>3</v>
      </c>
      <c r="Z260">
        <v>33</v>
      </c>
      <c r="AA260">
        <v>11</v>
      </c>
      <c r="AB260">
        <v>3</v>
      </c>
      <c r="AC260">
        <v>9</v>
      </c>
      <c r="AD260">
        <v>46</v>
      </c>
      <c r="AE260" t="s">
        <v>595</v>
      </c>
      <c r="AF260" s="84">
        <v>22880000</v>
      </c>
    </row>
    <row r="261" spans="1:32" ht="14.25">
      <c r="A261" s="74" t="str">
        <f t="shared" si="57"/>
        <v>33113</v>
      </c>
      <c r="B261" s="74" t="str">
        <f t="shared" si="66"/>
        <v>113</v>
      </c>
      <c r="C261">
        <v>28</v>
      </c>
      <c r="D261">
        <v>2</v>
      </c>
      <c r="E261">
        <v>3</v>
      </c>
      <c r="F261">
        <v>33</v>
      </c>
      <c r="G261">
        <v>11</v>
      </c>
      <c r="H261">
        <v>3</v>
      </c>
      <c r="I261">
        <v>9</v>
      </c>
      <c r="J261">
        <v>47</v>
      </c>
      <c r="K261" t="s">
        <v>596</v>
      </c>
      <c r="L261" s="83">
        <v>39520000</v>
      </c>
      <c r="M261" s="74" t="str">
        <f t="shared" si="58"/>
        <v>1</v>
      </c>
      <c r="N261" s="74" t="str">
        <f t="shared" si="59"/>
        <v>1</v>
      </c>
      <c r="O261" s="74">
        <f t="shared" si="60"/>
      </c>
      <c r="P261" s="74" t="str">
        <f t="shared" si="61"/>
        <v>1.1.</v>
      </c>
      <c r="Q261" s="74">
        <f t="shared" si="62"/>
        <v>1</v>
      </c>
      <c r="R261" s="74" t="str">
        <f t="shared" si="63"/>
        <v>1.1.009</v>
      </c>
      <c r="S261" s="74" t="str">
        <f t="shared" si="64"/>
        <v>331.1.009</v>
      </c>
      <c r="T261" s="84">
        <f t="shared" si="65"/>
        <v>39520000</v>
      </c>
      <c r="U261" s="111" t="str">
        <f t="shared" si="56"/>
        <v>Chao Baby</v>
      </c>
      <c r="W261">
        <v>28</v>
      </c>
      <c r="X261">
        <v>2</v>
      </c>
      <c r="Y261">
        <v>3</v>
      </c>
      <c r="Z261">
        <v>33</v>
      </c>
      <c r="AA261">
        <v>11</v>
      </c>
      <c r="AB261">
        <v>3</v>
      </c>
      <c r="AC261">
        <v>9</v>
      </c>
      <c r="AD261">
        <v>47</v>
      </c>
      <c r="AE261" t="s">
        <v>596</v>
      </c>
      <c r="AF261" s="84">
        <v>39520000</v>
      </c>
    </row>
    <row r="262" spans="1:32" ht="14.25">
      <c r="A262" s="74" t="str">
        <f t="shared" si="57"/>
        <v>33113</v>
      </c>
      <c r="B262" s="74" t="str">
        <f t="shared" si="66"/>
        <v>113</v>
      </c>
      <c r="C262">
        <v>28</v>
      </c>
      <c r="D262">
        <v>2</v>
      </c>
      <c r="E262">
        <v>3</v>
      </c>
      <c r="F262">
        <v>33</v>
      </c>
      <c r="G262">
        <v>11</v>
      </c>
      <c r="H262">
        <v>3</v>
      </c>
      <c r="I262">
        <v>9</v>
      </c>
      <c r="J262">
        <v>48</v>
      </c>
      <c r="K262" t="s">
        <v>597</v>
      </c>
      <c r="L262" s="83">
        <v>43680000</v>
      </c>
      <c r="M262" s="74" t="str">
        <f t="shared" si="58"/>
        <v>1</v>
      </c>
      <c r="N262" s="74" t="str">
        <f t="shared" si="59"/>
        <v>1</v>
      </c>
      <c r="O262" s="74">
        <f t="shared" si="60"/>
      </c>
      <c r="P262" s="74" t="str">
        <f t="shared" si="61"/>
        <v>1.1.</v>
      </c>
      <c r="Q262" s="74">
        <f t="shared" si="62"/>
        <v>1</v>
      </c>
      <c r="R262" s="74" t="str">
        <f t="shared" si="63"/>
        <v>1.1.009</v>
      </c>
      <c r="S262" s="74" t="str">
        <f t="shared" si="64"/>
        <v>331.1.009</v>
      </c>
      <c r="T262" s="84">
        <f t="shared" si="65"/>
        <v>43680000</v>
      </c>
      <c r="U262" s="111" t="str">
        <f aca="true" t="shared" si="67" ref="U262:U334">IF(C262=W262,IF(D262=X262,IF(E262=Y262,IF(F262=Z262,IF(G262=AA262,IF(H262=AB262,IF(I262=AC262,IF(J262=AD262,"Chao Baby","Revisar"))))))))</f>
        <v>Chao Baby</v>
      </c>
      <c r="W262">
        <v>28</v>
      </c>
      <c r="X262">
        <v>2</v>
      </c>
      <c r="Y262">
        <v>3</v>
      </c>
      <c r="Z262">
        <v>33</v>
      </c>
      <c r="AA262">
        <v>11</v>
      </c>
      <c r="AB262">
        <v>3</v>
      </c>
      <c r="AC262">
        <v>9</v>
      </c>
      <c r="AD262">
        <v>48</v>
      </c>
      <c r="AE262" t="s">
        <v>597</v>
      </c>
      <c r="AF262" s="84">
        <v>43680000</v>
      </c>
    </row>
    <row r="263" spans="1:32" ht="14.25">
      <c r="A263" s="74" t="str">
        <f t="shared" si="57"/>
        <v>33113</v>
      </c>
      <c r="B263" s="74" t="str">
        <f t="shared" si="66"/>
        <v>113</v>
      </c>
      <c r="C263">
        <v>28</v>
      </c>
      <c r="D263">
        <v>3</v>
      </c>
      <c r="E263">
        <v>3</v>
      </c>
      <c r="F263">
        <v>33</v>
      </c>
      <c r="G263">
        <v>11</v>
      </c>
      <c r="H263">
        <v>3</v>
      </c>
      <c r="I263">
        <v>9</v>
      </c>
      <c r="J263">
        <v>1</v>
      </c>
      <c r="K263" t="s">
        <v>598</v>
      </c>
      <c r="L263" s="83">
        <v>5943993248</v>
      </c>
      <c r="M263" s="74" t="str">
        <f t="shared" si="58"/>
        <v>1</v>
      </c>
      <c r="N263" s="74" t="str">
        <f t="shared" si="59"/>
        <v>1</v>
      </c>
      <c r="O263" s="74">
        <f t="shared" si="60"/>
      </c>
      <c r="P263" s="74" t="str">
        <f t="shared" si="61"/>
        <v>1.1.</v>
      </c>
      <c r="Q263" s="74">
        <f t="shared" si="62"/>
        <v>1</v>
      </c>
      <c r="R263" s="74" t="str">
        <f t="shared" si="63"/>
        <v>1.1.009</v>
      </c>
      <c r="S263" s="74" t="str">
        <f t="shared" si="64"/>
        <v>331.1.009</v>
      </c>
      <c r="T263" s="84">
        <f t="shared" si="65"/>
        <v>5943993248</v>
      </c>
      <c r="U263" s="111" t="str">
        <f t="shared" si="67"/>
        <v>Chao Baby</v>
      </c>
      <c r="W263">
        <v>28</v>
      </c>
      <c r="X263">
        <v>3</v>
      </c>
      <c r="Y263">
        <v>3</v>
      </c>
      <c r="Z263">
        <v>33</v>
      </c>
      <c r="AA263">
        <v>11</v>
      </c>
      <c r="AB263">
        <v>3</v>
      </c>
      <c r="AC263">
        <v>9</v>
      </c>
      <c r="AD263">
        <v>1</v>
      </c>
      <c r="AE263" t="s">
        <v>598</v>
      </c>
      <c r="AF263" s="84">
        <v>5943993248</v>
      </c>
    </row>
    <row r="264" spans="1:32" ht="14.25">
      <c r="A264" s="74" t="str">
        <f t="shared" si="57"/>
        <v>33113</v>
      </c>
      <c r="B264" s="74" t="str">
        <f t="shared" si="66"/>
        <v>113</v>
      </c>
      <c r="C264">
        <v>28</v>
      </c>
      <c r="D264">
        <v>3</v>
      </c>
      <c r="E264">
        <v>3</v>
      </c>
      <c r="F264">
        <v>33</v>
      </c>
      <c r="G264">
        <v>11</v>
      </c>
      <c r="H264">
        <v>3</v>
      </c>
      <c r="I264">
        <v>9</v>
      </c>
      <c r="J264">
        <v>2</v>
      </c>
      <c r="K264" t="s">
        <v>599</v>
      </c>
      <c r="L264" s="83">
        <v>2397490280</v>
      </c>
      <c r="M264" s="74" t="str">
        <f t="shared" si="58"/>
        <v>1</v>
      </c>
      <c r="N264" s="74" t="str">
        <f t="shared" si="59"/>
        <v>1</v>
      </c>
      <c r="O264" s="74">
        <f t="shared" si="60"/>
      </c>
      <c r="P264" s="74" t="str">
        <f t="shared" si="61"/>
        <v>1.1.</v>
      </c>
      <c r="Q264" s="74">
        <f t="shared" si="62"/>
        <v>1</v>
      </c>
      <c r="R264" s="74" t="str">
        <f t="shared" si="63"/>
        <v>1.1.009</v>
      </c>
      <c r="S264" s="74" t="str">
        <f t="shared" si="64"/>
        <v>331.1.009</v>
      </c>
      <c r="T264" s="84">
        <f t="shared" si="65"/>
        <v>2397490280</v>
      </c>
      <c r="U264" s="111" t="str">
        <f t="shared" si="67"/>
        <v>Chao Baby</v>
      </c>
      <c r="W264">
        <v>28</v>
      </c>
      <c r="X264">
        <v>3</v>
      </c>
      <c r="Y264">
        <v>3</v>
      </c>
      <c r="Z264">
        <v>33</v>
      </c>
      <c r="AA264">
        <v>11</v>
      </c>
      <c r="AB264">
        <v>3</v>
      </c>
      <c r="AC264">
        <v>9</v>
      </c>
      <c r="AD264">
        <v>2</v>
      </c>
      <c r="AE264" t="s">
        <v>599</v>
      </c>
      <c r="AF264" s="84">
        <v>2397490280</v>
      </c>
    </row>
    <row r="265" spans="1:32" ht="14.25">
      <c r="A265" s="74" t="str">
        <f t="shared" si="57"/>
        <v>33113</v>
      </c>
      <c r="B265" s="74" t="str">
        <f t="shared" si="66"/>
        <v>113</v>
      </c>
      <c r="C265">
        <v>28</v>
      </c>
      <c r="D265">
        <v>3</v>
      </c>
      <c r="E265">
        <v>3</v>
      </c>
      <c r="F265">
        <v>33</v>
      </c>
      <c r="G265">
        <v>11</v>
      </c>
      <c r="H265">
        <v>3</v>
      </c>
      <c r="I265">
        <v>9</v>
      </c>
      <c r="J265">
        <v>3</v>
      </c>
      <c r="K265" t="s">
        <v>600</v>
      </c>
      <c r="L265" s="83">
        <v>182710532</v>
      </c>
      <c r="M265" s="74" t="str">
        <f t="shared" si="58"/>
        <v>1</v>
      </c>
      <c r="N265" s="74" t="str">
        <f t="shared" si="59"/>
        <v>1</v>
      </c>
      <c r="O265" s="74">
        <f t="shared" si="60"/>
      </c>
      <c r="P265" s="74" t="str">
        <f t="shared" si="61"/>
        <v>1.1.</v>
      </c>
      <c r="Q265" s="74">
        <f t="shared" si="62"/>
        <v>1</v>
      </c>
      <c r="R265" s="74" t="str">
        <f t="shared" si="63"/>
        <v>1.1.009</v>
      </c>
      <c r="S265" s="74" t="str">
        <f t="shared" si="64"/>
        <v>331.1.009</v>
      </c>
      <c r="T265" s="84">
        <f t="shared" si="65"/>
        <v>182710532</v>
      </c>
      <c r="U265" s="111" t="str">
        <f t="shared" si="67"/>
        <v>Chao Baby</v>
      </c>
      <c r="W265">
        <v>28</v>
      </c>
      <c r="X265">
        <v>3</v>
      </c>
      <c r="Y265">
        <v>3</v>
      </c>
      <c r="Z265">
        <v>33</v>
      </c>
      <c r="AA265">
        <v>11</v>
      </c>
      <c r="AB265">
        <v>3</v>
      </c>
      <c r="AC265">
        <v>9</v>
      </c>
      <c r="AD265">
        <v>3</v>
      </c>
      <c r="AE265" t="s">
        <v>600</v>
      </c>
      <c r="AF265" s="84">
        <v>182710532</v>
      </c>
    </row>
    <row r="266" spans="1:32" ht="14.25">
      <c r="A266" s="74" t="str">
        <f t="shared" si="57"/>
        <v>33113</v>
      </c>
      <c r="B266" s="74" t="str">
        <f t="shared" si="66"/>
        <v>113</v>
      </c>
      <c r="C266">
        <v>28</v>
      </c>
      <c r="D266">
        <v>3</v>
      </c>
      <c r="E266">
        <v>3</v>
      </c>
      <c r="F266">
        <v>33</v>
      </c>
      <c r="G266">
        <v>11</v>
      </c>
      <c r="H266">
        <v>3</v>
      </c>
      <c r="I266">
        <v>9</v>
      </c>
      <c r="J266">
        <v>4</v>
      </c>
      <c r="K266" t="s">
        <v>601</v>
      </c>
      <c r="L266" s="83">
        <v>12321479</v>
      </c>
      <c r="M266" s="74" t="str">
        <f t="shared" si="58"/>
        <v>1</v>
      </c>
      <c r="N266" s="74" t="str">
        <f t="shared" si="59"/>
        <v>1</v>
      </c>
      <c r="O266" s="74">
        <f t="shared" si="60"/>
      </c>
      <c r="P266" s="74" t="str">
        <f t="shared" si="61"/>
        <v>1.1.</v>
      </c>
      <c r="Q266" s="74">
        <f t="shared" si="62"/>
        <v>1</v>
      </c>
      <c r="R266" s="74" t="str">
        <f t="shared" si="63"/>
        <v>1.1.009</v>
      </c>
      <c r="S266" s="74" t="str">
        <f t="shared" si="64"/>
        <v>331.1.009</v>
      </c>
      <c r="T266" s="84">
        <f t="shared" si="65"/>
        <v>12321479</v>
      </c>
      <c r="U266" s="111" t="str">
        <f t="shared" si="67"/>
        <v>Chao Baby</v>
      </c>
      <c r="W266">
        <v>28</v>
      </c>
      <c r="X266">
        <v>3</v>
      </c>
      <c r="Y266">
        <v>3</v>
      </c>
      <c r="Z266">
        <v>33</v>
      </c>
      <c r="AA266">
        <v>11</v>
      </c>
      <c r="AB266">
        <v>3</v>
      </c>
      <c r="AC266">
        <v>9</v>
      </c>
      <c r="AD266">
        <v>4</v>
      </c>
      <c r="AE266" t="s">
        <v>601</v>
      </c>
      <c r="AF266" s="84">
        <v>12321479</v>
      </c>
    </row>
    <row r="267" spans="1:32" ht="14.25">
      <c r="A267" s="74" t="str">
        <f t="shared" si="57"/>
        <v>33113</v>
      </c>
      <c r="B267" s="74" t="str">
        <f t="shared" si="66"/>
        <v>113</v>
      </c>
      <c r="C267">
        <v>28</v>
      </c>
      <c r="D267">
        <v>3</v>
      </c>
      <c r="E267">
        <v>3</v>
      </c>
      <c r="F267">
        <v>33</v>
      </c>
      <c r="G267">
        <v>11</v>
      </c>
      <c r="H267">
        <v>3</v>
      </c>
      <c r="I267">
        <v>9</v>
      </c>
      <c r="J267">
        <v>5</v>
      </c>
      <c r="K267" t="s">
        <v>602</v>
      </c>
      <c r="L267" s="83">
        <v>6160739</v>
      </c>
      <c r="M267" s="74" t="str">
        <f t="shared" si="58"/>
        <v>1</v>
      </c>
      <c r="N267" s="74" t="str">
        <f t="shared" si="59"/>
        <v>1</v>
      </c>
      <c r="O267" s="74">
        <f t="shared" si="60"/>
      </c>
      <c r="P267" s="74" t="str">
        <f t="shared" si="61"/>
        <v>1.1.</v>
      </c>
      <c r="Q267" s="74">
        <f t="shared" si="62"/>
        <v>1</v>
      </c>
      <c r="R267" s="74" t="str">
        <f t="shared" si="63"/>
        <v>1.1.009</v>
      </c>
      <c r="S267" s="74" t="str">
        <f t="shared" si="64"/>
        <v>331.1.009</v>
      </c>
      <c r="T267" s="84">
        <f t="shared" si="65"/>
        <v>6160739</v>
      </c>
      <c r="U267" s="111" t="str">
        <f t="shared" si="67"/>
        <v>Chao Baby</v>
      </c>
      <c r="W267">
        <v>28</v>
      </c>
      <c r="X267">
        <v>3</v>
      </c>
      <c r="Y267">
        <v>3</v>
      </c>
      <c r="Z267">
        <v>33</v>
      </c>
      <c r="AA267">
        <v>11</v>
      </c>
      <c r="AB267">
        <v>3</v>
      </c>
      <c r="AC267">
        <v>9</v>
      </c>
      <c r="AD267">
        <v>5</v>
      </c>
      <c r="AE267" t="s">
        <v>602</v>
      </c>
      <c r="AF267" s="84">
        <v>6160739</v>
      </c>
    </row>
    <row r="268" spans="1:32" ht="14.25">
      <c r="A268" s="74" t="str">
        <f t="shared" si="57"/>
        <v>33113</v>
      </c>
      <c r="B268" s="74" t="str">
        <f t="shared" si="66"/>
        <v>113</v>
      </c>
      <c r="C268">
        <v>28</v>
      </c>
      <c r="D268">
        <v>3</v>
      </c>
      <c r="E268">
        <v>3</v>
      </c>
      <c r="F268">
        <v>33</v>
      </c>
      <c r="G268">
        <v>11</v>
      </c>
      <c r="H268">
        <v>3</v>
      </c>
      <c r="I268">
        <v>9</v>
      </c>
      <c r="J268">
        <v>6</v>
      </c>
      <c r="K268" t="s">
        <v>603</v>
      </c>
      <c r="L268" s="83">
        <v>61607391</v>
      </c>
      <c r="M268" s="74" t="str">
        <f t="shared" si="58"/>
        <v>1</v>
      </c>
      <c r="N268" s="74" t="str">
        <f t="shared" si="59"/>
        <v>1</v>
      </c>
      <c r="O268" s="74">
        <f t="shared" si="60"/>
      </c>
      <c r="P268" s="74" t="str">
        <f t="shared" si="61"/>
        <v>1.1.</v>
      </c>
      <c r="Q268" s="74">
        <f t="shared" si="62"/>
        <v>1</v>
      </c>
      <c r="R268" s="74" t="str">
        <f t="shared" si="63"/>
        <v>1.1.009</v>
      </c>
      <c r="S268" s="74" t="str">
        <f t="shared" si="64"/>
        <v>331.1.009</v>
      </c>
      <c r="T268" s="84">
        <f t="shared" si="65"/>
        <v>61607391</v>
      </c>
      <c r="U268" s="111" t="str">
        <f t="shared" si="67"/>
        <v>Chao Baby</v>
      </c>
      <c r="W268">
        <v>28</v>
      </c>
      <c r="X268">
        <v>3</v>
      </c>
      <c r="Y268">
        <v>3</v>
      </c>
      <c r="Z268">
        <v>33</v>
      </c>
      <c r="AA268">
        <v>11</v>
      </c>
      <c r="AB268">
        <v>3</v>
      </c>
      <c r="AC268">
        <v>9</v>
      </c>
      <c r="AD268">
        <v>6</v>
      </c>
      <c r="AE268" t="s">
        <v>603</v>
      </c>
      <c r="AF268" s="84">
        <v>61607391</v>
      </c>
    </row>
    <row r="269" spans="1:32" ht="14.25">
      <c r="A269" s="74" t="str">
        <f t="shared" si="57"/>
        <v>33113</v>
      </c>
      <c r="B269" s="74" t="str">
        <f t="shared" si="66"/>
        <v>113</v>
      </c>
      <c r="C269">
        <v>28</v>
      </c>
      <c r="D269">
        <v>3</v>
      </c>
      <c r="E269">
        <v>3</v>
      </c>
      <c r="F269">
        <v>33</v>
      </c>
      <c r="G269">
        <v>11</v>
      </c>
      <c r="H269">
        <v>3</v>
      </c>
      <c r="I269">
        <v>9</v>
      </c>
      <c r="J269">
        <v>7</v>
      </c>
      <c r="K269" t="s">
        <v>604</v>
      </c>
      <c r="L269" s="83">
        <v>61607391</v>
      </c>
      <c r="M269" s="74" t="str">
        <f t="shared" si="58"/>
        <v>1</v>
      </c>
      <c r="N269" s="74" t="str">
        <f t="shared" si="59"/>
        <v>1</v>
      </c>
      <c r="O269" s="74">
        <f t="shared" si="60"/>
      </c>
      <c r="P269" s="74" t="str">
        <f t="shared" si="61"/>
        <v>1.1.</v>
      </c>
      <c r="Q269" s="74">
        <f t="shared" si="62"/>
        <v>1</v>
      </c>
      <c r="R269" s="74" t="str">
        <f t="shared" si="63"/>
        <v>1.1.009</v>
      </c>
      <c r="S269" s="74" t="str">
        <f t="shared" si="64"/>
        <v>331.1.009</v>
      </c>
      <c r="T269" s="84">
        <f t="shared" si="65"/>
        <v>61607391</v>
      </c>
      <c r="U269" s="111" t="str">
        <f t="shared" si="67"/>
        <v>Chao Baby</v>
      </c>
      <c r="W269">
        <v>28</v>
      </c>
      <c r="X269">
        <v>3</v>
      </c>
      <c r="Y269">
        <v>3</v>
      </c>
      <c r="Z269">
        <v>33</v>
      </c>
      <c r="AA269">
        <v>11</v>
      </c>
      <c r="AB269">
        <v>3</v>
      </c>
      <c r="AC269">
        <v>9</v>
      </c>
      <c r="AD269">
        <v>7</v>
      </c>
      <c r="AE269" t="s">
        <v>604</v>
      </c>
      <c r="AF269" s="84">
        <v>61607391</v>
      </c>
    </row>
    <row r="270" spans="1:32" ht="14.25">
      <c r="A270" s="74" t="str">
        <f aca="true" t="shared" si="68" ref="A270:A342">IF(F270=81,CONCATENATE(11,B270),IF(F270=82,CONCATENATE(22,B270),IF(F270=83,CONCATENATE(33,B270),IF(F270=85,CONCATENATE(55,B270),CONCATENATE(F270,B270)))))</f>
        <v>33113</v>
      </c>
      <c r="B270" s="74" t="str">
        <f t="shared" si="66"/>
        <v>113</v>
      </c>
      <c r="C270">
        <v>28</v>
      </c>
      <c r="D270">
        <v>3</v>
      </c>
      <c r="E270">
        <v>3</v>
      </c>
      <c r="F270">
        <v>33</v>
      </c>
      <c r="G270">
        <v>11</v>
      </c>
      <c r="H270">
        <v>3</v>
      </c>
      <c r="I270">
        <v>9</v>
      </c>
      <c r="J270">
        <v>8</v>
      </c>
      <c r="K270" t="s">
        <v>605</v>
      </c>
      <c r="L270" s="83">
        <v>148290784</v>
      </c>
      <c r="M270" s="74" t="str">
        <f aca="true" t="shared" si="69" ref="M270:M342">MID(G270,1,1)</f>
        <v>1</v>
      </c>
      <c r="N270" s="74" t="str">
        <f aca="true" t="shared" si="70" ref="N270:N342">MID(G270,2,1)</f>
        <v>1</v>
      </c>
      <c r="O270" s="74">
        <f aca="true" t="shared" si="71" ref="O270:O342">MID(H270,3,1)</f>
      </c>
      <c r="P270" s="74" t="str">
        <f aca="true" t="shared" si="72" ref="P270:P342">CONCATENATE(M270,".",N270,".",O270)</f>
        <v>1.1.</v>
      </c>
      <c r="Q270" s="74">
        <f aca="true" t="shared" si="73" ref="Q270:Q342">LEN(I270)</f>
        <v>1</v>
      </c>
      <c r="R270" s="74" t="str">
        <f aca="true" t="shared" si="74" ref="R270:R342">IF(Q270=2,CONCATENATE(P270,0,I270),IF(Q270=1,CONCATENATE(P270,0,0,I270),IF(Q270=3,CONCATENATE(P270,I270)," ")))</f>
        <v>1.1.009</v>
      </c>
      <c r="S270" s="74" t="str">
        <f t="shared" si="64"/>
        <v>331.1.009</v>
      </c>
      <c r="T270" s="84">
        <f t="shared" si="65"/>
        <v>148290784</v>
      </c>
      <c r="U270" s="111" t="str">
        <f t="shared" si="67"/>
        <v>Chao Baby</v>
      </c>
      <c r="W270">
        <v>28</v>
      </c>
      <c r="X270">
        <v>3</v>
      </c>
      <c r="Y270">
        <v>3</v>
      </c>
      <c r="Z270">
        <v>33</v>
      </c>
      <c r="AA270">
        <v>11</v>
      </c>
      <c r="AB270">
        <v>3</v>
      </c>
      <c r="AC270">
        <v>9</v>
      </c>
      <c r="AD270">
        <v>8</v>
      </c>
      <c r="AE270" t="s">
        <v>605</v>
      </c>
      <c r="AF270" s="84">
        <v>148290784</v>
      </c>
    </row>
    <row r="271" spans="1:32" ht="14.25" customHeight="1">
      <c r="A271" s="74" t="str">
        <f t="shared" si="68"/>
        <v>33113</v>
      </c>
      <c r="B271" s="74" t="str">
        <f t="shared" si="66"/>
        <v>113</v>
      </c>
      <c r="C271">
        <v>28</v>
      </c>
      <c r="D271">
        <v>3</v>
      </c>
      <c r="E271">
        <v>3</v>
      </c>
      <c r="F271">
        <v>33</v>
      </c>
      <c r="G271">
        <v>11</v>
      </c>
      <c r="H271">
        <v>3</v>
      </c>
      <c r="I271">
        <v>9</v>
      </c>
      <c r="J271">
        <v>9</v>
      </c>
      <c r="K271" t="s">
        <v>606</v>
      </c>
      <c r="L271" s="83">
        <v>392706798</v>
      </c>
      <c r="M271" s="74" t="str">
        <f t="shared" si="69"/>
        <v>1</v>
      </c>
      <c r="N271" s="74" t="str">
        <f t="shared" si="70"/>
        <v>1</v>
      </c>
      <c r="O271" s="74">
        <f t="shared" si="71"/>
      </c>
      <c r="P271" s="74" t="str">
        <f t="shared" si="72"/>
        <v>1.1.</v>
      </c>
      <c r="Q271" s="74">
        <f t="shared" si="73"/>
        <v>1</v>
      </c>
      <c r="R271" s="74" t="str">
        <f t="shared" si="74"/>
        <v>1.1.009</v>
      </c>
      <c r="S271" s="74" t="str">
        <f aca="true" t="shared" si="75" ref="S271:S343">IF(F271=81,CONCATENATE(11,R271),IF(F271=82,CONCATENATE(22,R271),IF(F271=83,CONCATENATE(33,R271),IF(F271=85,CONCATENATE(55,R271),CONCATENATE(F271,R271)))))</f>
        <v>331.1.009</v>
      </c>
      <c r="T271" s="84">
        <f aca="true" t="shared" si="76" ref="T271:T343">L271</f>
        <v>392706798</v>
      </c>
      <c r="U271" s="111" t="str">
        <f t="shared" si="67"/>
        <v>Chao Baby</v>
      </c>
      <c r="W271">
        <v>28</v>
      </c>
      <c r="X271">
        <v>3</v>
      </c>
      <c r="Y271">
        <v>3</v>
      </c>
      <c r="Z271">
        <v>33</v>
      </c>
      <c r="AA271">
        <v>11</v>
      </c>
      <c r="AB271">
        <v>3</v>
      </c>
      <c r="AC271">
        <v>9</v>
      </c>
      <c r="AD271">
        <v>9</v>
      </c>
      <c r="AE271" t="s">
        <v>606</v>
      </c>
      <c r="AF271" s="84">
        <v>392706798</v>
      </c>
    </row>
    <row r="272" spans="1:32" ht="14.25">
      <c r="A272" s="74" t="str">
        <f t="shared" si="68"/>
        <v>33113</v>
      </c>
      <c r="B272" s="74" t="str">
        <f t="shared" si="66"/>
        <v>113</v>
      </c>
      <c r="C272">
        <v>28</v>
      </c>
      <c r="D272">
        <v>3</v>
      </c>
      <c r="E272">
        <v>3</v>
      </c>
      <c r="F272">
        <v>33</v>
      </c>
      <c r="G272">
        <v>11</v>
      </c>
      <c r="H272">
        <v>3</v>
      </c>
      <c r="I272">
        <v>9</v>
      </c>
      <c r="J272">
        <v>10</v>
      </c>
      <c r="K272" t="s">
        <v>607</v>
      </c>
      <c r="L272" s="83">
        <v>41664301</v>
      </c>
      <c r="M272" s="74" t="str">
        <f t="shared" si="69"/>
        <v>1</v>
      </c>
      <c r="N272" s="74" t="str">
        <f t="shared" si="70"/>
        <v>1</v>
      </c>
      <c r="O272" s="74">
        <f t="shared" si="71"/>
      </c>
      <c r="P272" s="74" t="str">
        <f t="shared" si="72"/>
        <v>1.1.</v>
      </c>
      <c r="Q272" s="74">
        <f t="shared" si="73"/>
        <v>1</v>
      </c>
      <c r="R272" s="74" t="str">
        <f t="shared" si="74"/>
        <v>1.1.009</v>
      </c>
      <c r="S272" s="74" t="str">
        <f t="shared" si="75"/>
        <v>331.1.009</v>
      </c>
      <c r="T272" s="84">
        <f t="shared" si="76"/>
        <v>41664301</v>
      </c>
      <c r="U272" s="111" t="str">
        <f t="shared" si="67"/>
        <v>Chao Baby</v>
      </c>
      <c r="W272">
        <v>28</v>
      </c>
      <c r="X272">
        <v>3</v>
      </c>
      <c r="Y272">
        <v>3</v>
      </c>
      <c r="Z272">
        <v>33</v>
      </c>
      <c r="AA272">
        <v>11</v>
      </c>
      <c r="AB272">
        <v>3</v>
      </c>
      <c r="AC272">
        <v>9</v>
      </c>
      <c r="AD272">
        <v>10</v>
      </c>
      <c r="AE272" t="s">
        <v>607</v>
      </c>
      <c r="AF272" s="84">
        <v>41664301</v>
      </c>
    </row>
    <row r="273" spans="1:32" ht="14.25">
      <c r="A273" s="74" t="str">
        <f t="shared" si="68"/>
        <v>33113</v>
      </c>
      <c r="B273" s="74" t="str">
        <f t="shared" si="66"/>
        <v>113</v>
      </c>
      <c r="C273">
        <v>28</v>
      </c>
      <c r="D273">
        <v>3</v>
      </c>
      <c r="E273">
        <v>3</v>
      </c>
      <c r="F273">
        <v>33</v>
      </c>
      <c r="G273">
        <v>11</v>
      </c>
      <c r="H273">
        <v>3</v>
      </c>
      <c r="I273">
        <v>9</v>
      </c>
      <c r="J273">
        <v>11</v>
      </c>
      <c r="K273" t="s">
        <v>608</v>
      </c>
      <c r="L273" s="83">
        <v>249600368</v>
      </c>
      <c r="M273" s="74" t="str">
        <f t="shared" si="69"/>
        <v>1</v>
      </c>
      <c r="N273" s="74" t="str">
        <f t="shared" si="70"/>
        <v>1</v>
      </c>
      <c r="O273" s="74">
        <f t="shared" si="71"/>
      </c>
      <c r="P273" s="74" t="str">
        <f t="shared" si="72"/>
        <v>1.1.</v>
      </c>
      <c r="Q273" s="74">
        <f t="shared" si="73"/>
        <v>1</v>
      </c>
      <c r="R273" s="74" t="str">
        <f t="shared" si="74"/>
        <v>1.1.009</v>
      </c>
      <c r="S273" s="74" t="str">
        <f t="shared" si="75"/>
        <v>331.1.009</v>
      </c>
      <c r="T273" s="84">
        <f t="shared" si="76"/>
        <v>249600368</v>
      </c>
      <c r="U273" s="111" t="str">
        <f t="shared" si="67"/>
        <v>Chao Baby</v>
      </c>
      <c r="W273">
        <v>28</v>
      </c>
      <c r="X273">
        <v>3</v>
      </c>
      <c r="Y273">
        <v>3</v>
      </c>
      <c r="Z273">
        <v>33</v>
      </c>
      <c r="AA273">
        <v>11</v>
      </c>
      <c r="AB273">
        <v>3</v>
      </c>
      <c r="AC273">
        <v>9</v>
      </c>
      <c r="AD273">
        <v>11</v>
      </c>
      <c r="AE273" t="s">
        <v>608</v>
      </c>
      <c r="AF273" s="84">
        <v>249600368</v>
      </c>
    </row>
    <row r="274" spans="1:32" ht="14.25">
      <c r="A274" s="74" t="str">
        <f t="shared" si="68"/>
        <v>33113</v>
      </c>
      <c r="B274" s="74" t="str">
        <f t="shared" si="66"/>
        <v>113</v>
      </c>
      <c r="C274">
        <v>28</v>
      </c>
      <c r="D274">
        <v>3</v>
      </c>
      <c r="E274">
        <v>3</v>
      </c>
      <c r="F274">
        <v>33</v>
      </c>
      <c r="G274">
        <v>11</v>
      </c>
      <c r="H274">
        <v>3</v>
      </c>
      <c r="I274">
        <v>9</v>
      </c>
      <c r="J274">
        <v>12</v>
      </c>
      <c r="K274" t="s">
        <v>609</v>
      </c>
      <c r="L274" s="83">
        <v>83087435</v>
      </c>
      <c r="M274" s="74" t="str">
        <f t="shared" si="69"/>
        <v>1</v>
      </c>
      <c r="N274" s="74" t="str">
        <f t="shared" si="70"/>
        <v>1</v>
      </c>
      <c r="O274" s="74">
        <f t="shared" si="71"/>
      </c>
      <c r="P274" s="74" t="str">
        <f t="shared" si="72"/>
        <v>1.1.</v>
      </c>
      <c r="Q274" s="74">
        <f t="shared" si="73"/>
        <v>1</v>
      </c>
      <c r="R274" s="74" t="str">
        <f t="shared" si="74"/>
        <v>1.1.009</v>
      </c>
      <c r="S274" s="74" t="str">
        <f t="shared" si="75"/>
        <v>331.1.009</v>
      </c>
      <c r="T274" s="84">
        <f t="shared" si="76"/>
        <v>83087435</v>
      </c>
      <c r="U274" s="111" t="str">
        <f t="shared" si="67"/>
        <v>Chao Baby</v>
      </c>
      <c r="W274">
        <v>28</v>
      </c>
      <c r="X274">
        <v>3</v>
      </c>
      <c r="Y274">
        <v>3</v>
      </c>
      <c r="Z274">
        <v>33</v>
      </c>
      <c r="AA274">
        <v>11</v>
      </c>
      <c r="AB274">
        <v>3</v>
      </c>
      <c r="AC274">
        <v>9</v>
      </c>
      <c r="AD274">
        <v>12</v>
      </c>
      <c r="AE274" t="s">
        <v>609</v>
      </c>
      <c r="AF274" s="84">
        <v>83087435</v>
      </c>
    </row>
    <row r="275" spans="1:32" ht="14.25">
      <c r="A275" s="74" t="str">
        <f t="shared" si="68"/>
        <v>33113</v>
      </c>
      <c r="B275" s="74" t="str">
        <f t="shared" si="66"/>
        <v>113</v>
      </c>
      <c r="C275">
        <v>28</v>
      </c>
      <c r="D275">
        <v>3</v>
      </c>
      <c r="E275">
        <v>3</v>
      </c>
      <c r="F275">
        <v>33</v>
      </c>
      <c r="G275">
        <v>11</v>
      </c>
      <c r="H275">
        <v>3</v>
      </c>
      <c r="I275">
        <v>9</v>
      </c>
      <c r="J275">
        <v>13</v>
      </c>
      <c r="K275" t="s">
        <v>610</v>
      </c>
      <c r="L275" s="83">
        <v>41678657</v>
      </c>
      <c r="M275" s="74" t="str">
        <f t="shared" si="69"/>
        <v>1</v>
      </c>
      <c r="N275" s="74" t="str">
        <f t="shared" si="70"/>
        <v>1</v>
      </c>
      <c r="O275" s="74">
        <f t="shared" si="71"/>
      </c>
      <c r="P275" s="74" t="str">
        <f t="shared" si="72"/>
        <v>1.1.</v>
      </c>
      <c r="Q275" s="74">
        <f t="shared" si="73"/>
        <v>1</v>
      </c>
      <c r="R275" s="74" t="str">
        <f t="shared" si="74"/>
        <v>1.1.009</v>
      </c>
      <c r="S275" s="74" t="str">
        <f t="shared" si="75"/>
        <v>331.1.009</v>
      </c>
      <c r="T275" s="84">
        <f t="shared" si="76"/>
        <v>41678657</v>
      </c>
      <c r="U275" s="111" t="str">
        <f t="shared" si="67"/>
        <v>Chao Baby</v>
      </c>
      <c r="W275">
        <v>28</v>
      </c>
      <c r="X275">
        <v>3</v>
      </c>
      <c r="Y275">
        <v>3</v>
      </c>
      <c r="Z275">
        <v>33</v>
      </c>
      <c r="AA275">
        <v>11</v>
      </c>
      <c r="AB275">
        <v>3</v>
      </c>
      <c r="AC275">
        <v>9</v>
      </c>
      <c r="AD275">
        <v>13</v>
      </c>
      <c r="AE275" t="s">
        <v>610</v>
      </c>
      <c r="AF275" s="84">
        <v>41678657</v>
      </c>
    </row>
    <row r="276" spans="1:32" ht="14.25">
      <c r="A276" s="74" t="str">
        <f t="shared" si="68"/>
        <v>33113</v>
      </c>
      <c r="B276" s="74" t="str">
        <f aca="true" t="shared" si="77" ref="B276:B349">CONCATENATE(G276,H276)</f>
        <v>113</v>
      </c>
      <c r="C276">
        <v>28</v>
      </c>
      <c r="D276">
        <v>3</v>
      </c>
      <c r="E276">
        <v>3</v>
      </c>
      <c r="F276">
        <v>33</v>
      </c>
      <c r="G276">
        <v>11</v>
      </c>
      <c r="H276">
        <v>3</v>
      </c>
      <c r="I276">
        <v>9</v>
      </c>
      <c r="J276">
        <v>14</v>
      </c>
      <c r="K276" t="s">
        <v>611</v>
      </c>
      <c r="L276" s="83">
        <v>42915829</v>
      </c>
      <c r="M276" s="74" t="str">
        <f t="shared" si="69"/>
        <v>1</v>
      </c>
      <c r="N276" s="74" t="str">
        <f t="shared" si="70"/>
        <v>1</v>
      </c>
      <c r="O276" s="74">
        <f t="shared" si="71"/>
      </c>
      <c r="P276" s="74" t="str">
        <f t="shared" si="72"/>
        <v>1.1.</v>
      </c>
      <c r="Q276" s="74">
        <f t="shared" si="73"/>
        <v>1</v>
      </c>
      <c r="R276" s="74" t="str">
        <f t="shared" si="74"/>
        <v>1.1.009</v>
      </c>
      <c r="S276" s="74" t="str">
        <f t="shared" si="75"/>
        <v>331.1.009</v>
      </c>
      <c r="T276" s="84">
        <f t="shared" si="76"/>
        <v>42915829</v>
      </c>
      <c r="U276" s="111" t="str">
        <f t="shared" si="67"/>
        <v>Chao Baby</v>
      </c>
      <c r="W276">
        <v>28</v>
      </c>
      <c r="X276">
        <v>3</v>
      </c>
      <c r="Y276">
        <v>3</v>
      </c>
      <c r="Z276">
        <v>33</v>
      </c>
      <c r="AA276">
        <v>11</v>
      </c>
      <c r="AB276">
        <v>3</v>
      </c>
      <c r="AC276">
        <v>9</v>
      </c>
      <c r="AD276">
        <v>14</v>
      </c>
      <c r="AE276" t="s">
        <v>611</v>
      </c>
      <c r="AF276" s="84">
        <v>42915829</v>
      </c>
    </row>
    <row r="277" spans="1:32" ht="14.25">
      <c r="A277" s="74" t="str">
        <f t="shared" si="68"/>
        <v>33113</v>
      </c>
      <c r="B277" s="74" t="str">
        <f t="shared" si="77"/>
        <v>113</v>
      </c>
      <c r="C277">
        <v>28</v>
      </c>
      <c r="D277">
        <v>3</v>
      </c>
      <c r="E277">
        <v>3</v>
      </c>
      <c r="F277">
        <v>33</v>
      </c>
      <c r="G277">
        <v>11</v>
      </c>
      <c r="H277">
        <v>3</v>
      </c>
      <c r="I277">
        <v>9</v>
      </c>
      <c r="J277">
        <v>16</v>
      </c>
      <c r="K277" t="s">
        <v>612</v>
      </c>
      <c r="L277" s="83">
        <v>518624084</v>
      </c>
      <c r="M277" s="74" t="str">
        <f t="shared" si="69"/>
        <v>1</v>
      </c>
      <c r="N277" s="74" t="str">
        <f t="shared" si="70"/>
        <v>1</v>
      </c>
      <c r="O277" s="74">
        <f t="shared" si="71"/>
      </c>
      <c r="P277" s="74" t="str">
        <f t="shared" si="72"/>
        <v>1.1.</v>
      </c>
      <c r="Q277" s="74">
        <f t="shared" si="73"/>
        <v>1</v>
      </c>
      <c r="R277" s="74" t="str">
        <f t="shared" si="74"/>
        <v>1.1.009</v>
      </c>
      <c r="S277" s="74" t="str">
        <f t="shared" si="75"/>
        <v>331.1.009</v>
      </c>
      <c r="T277" s="84">
        <f t="shared" si="76"/>
        <v>518624084</v>
      </c>
      <c r="U277" s="111" t="str">
        <f t="shared" si="67"/>
        <v>Chao Baby</v>
      </c>
      <c r="W277">
        <v>28</v>
      </c>
      <c r="X277">
        <v>3</v>
      </c>
      <c r="Y277">
        <v>3</v>
      </c>
      <c r="Z277">
        <v>33</v>
      </c>
      <c r="AA277">
        <v>11</v>
      </c>
      <c r="AB277">
        <v>3</v>
      </c>
      <c r="AC277">
        <v>9</v>
      </c>
      <c r="AD277">
        <v>16</v>
      </c>
      <c r="AE277" t="s">
        <v>612</v>
      </c>
      <c r="AF277" s="84">
        <v>518624084</v>
      </c>
    </row>
    <row r="278" spans="1:32" ht="14.25">
      <c r="A278" s="74" t="str">
        <f>IF(F278=81,CONCATENATE(11,B278),IF(F278=82,CONCATENATE(22,B278),IF(F278=83,CONCATENATE(33,B278),IF(F278=85,CONCATENATE(55,B278),CONCATENATE(F278,B278)))))</f>
        <v>33113</v>
      </c>
      <c r="B278" s="74" t="str">
        <f>CONCATENATE(G278,H278)</f>
        <v>113</v>
      </c>
      <c r="C278">
        <v>28</v>
      </c>
      <c r="D278">
        <v>3</v>
      </c>
      <c r="E278">
        <v>3</v>
      </c>
      <c r="F278">
        <v>33</v>
      </c>
      <c r="G278">
        <v>11</v>
      </c>
      <c r="H278">
        <v>3</v>
      </c>
      <c r="I278">
        <v>9</v>
      </c>
      <c r="J278">
        <v>17</v>
      </c>
      <c r="K278" t="s">
        <v>613</v>
      </c>
      <c r="L278" s="83">
        <v>201972930</v>
      </c>
      <c r="M278" s="74" t="str">
        <f>MID(G278,1,1)</f>
        <v>1</v>
      </c>
      <c r="N278" s="74" t="str">
        <f>MID(G278,2,1)</f>
        <v>1</v>
      </c>
      <c r="O278" s="74">
        <f>MID(H278,3,1)</f>
      </c>
      <c r="P278" s="74" t="str">
        <f>CONCATENATE(M278,".",N278,".",O278)</f>
        <v>1.1.</v>
      </c>
      <c r="Q278" s="74">
        <f>LEN(I278)</f>
        <v>1</v>
      </c>
      <c r="R278" s="74" t="str">
        <f>IF(Q278=2,CONCATENATE(P278,0,I278),IF(Q278=1,CONCATENATE(P278,0,0,I278),IF(Q278=3,CONCATENATE(P278,I278)," ")))</f>
        <v>1.1.009</v>
      </c>
      <c r="S278" s="74" t="str">
        <f>IF(F278=81,CONCATENATE(11,R278),IF(F278=82,CONCATENATE(22,R278),IF(F278=83,CONCATENATE(33,R278),IF(F278=85,CONCATENATE(55,R278),CONCATENATE(F278,R278)))))</f>
        <v>331.1.009</v>
      </c>
      <c r="T278" s="84">
        <f>L278</f>
        <v>201972930</v>
      </c>
      <c r="U278" s="111" t="str">
        <f>IF(C278=W278,IF(D278=X278,IF(E278=Y278,IF(F278=Z278,IF(G278=AA278,IF(H278=AB278,IF(I278=AC278,IF(J278=AD278,"Chao Baby","Revisar"))))))))</f>
        <v>Chao Baby</v>
      </c>
      <c r="W278">
        <v>28</v>
      </c>
      <c r="X278">
        <v>3</v>
      </c>
      <c r="Y278">
        <v>3</v>
      </c>
      <c r="Z278">
        <v>33</v>
      </c>
      <c r="AA278">
        <v>11</v>
      </c>
      <c r="AB278">
        <v>3</v>
      </c>
      <c r="AC278">
        <v>9</v>
      </c>
      <c r="AD278">
        <v>17</v>
      </c>
      <c r="AE278" t="s">
        <v>613</v>
      </c>
      <c r="AF278" s="84">
        <v>201972930</v>
      </c>
    </row>
    <row r="279" spans="1:32" ht="14.25">
      <c r="A279" s="74" t="str">
        <f>IF(F279=81,CONCATENATE(11,B279),IF(F279=82,CONCATENATE(22,B279),IF(F279=83,CONCATENATE(33,B279),IF(F279=85,CONCATENATE(55,B279),CONCATENATE(F279,B279)))))</f>
        <v>33113</v>
      </c>
      <c r="B279" s="74" t="str">
        <f>CONCATENATE(G279,H279)</f>
        <v>113</v>
      </c>
      <c r="C279">
        <v>28</v>
      </c>
      <c r="D279">
        <v>3</v>
      </c>
      <c r="E279">
        <v>3</v>
      </c>
      <c r="F279">
        <v>33</v>
      </c>
      <c r="G279">
        <v>11</v>
      </c>
      <c r="H279">
        <v>3</v>
      </c>
      <c r="I279">
        <v>9</v>
      </c>
      <c r="J279">
        <v>18</v>
      </c>
      <c r="K279" t="s">
        <v>614</v>
      </c>
      <c r="L279" s="83">
        <v>71102784</v>
      </c>
      <c r="M279" s="74" t="str">
        <f>MID(G279,1,1)</f>
        <v>1</v>
      </c>
      <c r="N279" s="74" t="str">
        <f>MID(G279,2,1)</f>
        <v>1</v>
      </c>
      <c r="O279" s="74">
        <f>MID(H279,3,1)</f>
      </c>
      <c r="P279" s="74" t="str">
        <f>CONCATENATE(M279,".",N279,".",O279)</f>
        <v>1.1.</v>
      </c>
      <c r="Q279" s="74">
        <f>LEN(I279)</f>
        <v>1</v>
      </c>
      <c r="R279" s="74" t="str">
        <f>IF(Q279=2,CONCATENATE(P279,0,I279),IF(Q279=1,CONCATENATE(P279,0,0,I279),IF(Q279=3,CONCATENATE(P279,I279)," ")))</f>
        <v>1.1.009</v>
      </c>
      <c r="S279" s="74" t="str">
        <f>IF(F279=81,CONCATENATE(11,R279),IF(F279=82,CONCATENATE(22,R279),IF(F279=83,CONCATENATE(33,R279),IF(F279=85,CONCATENATE(55,R279),CONCATENATE(F279,R279)))))</f>
        <v>331.1.009</v>
      </c>
      <c r="T279" s="84">
        <f>L279</f>
        <v>71102784</v>
      </c>
      <c r="U279" s="111" t="str">
        <f>IF(C279=W279,IF(D279=X279,IF(E279=Y279,IF(F279=Z279,IF(G279=AA279,IF(H279=AB279,IF(I279=AC279,IF(J279=AD279,"Chao Baby","Revisar"))))))))</f>
        <v>Chao Baby</v>
      </c>
      <c r="W279">
        <v>28</v>
      </c>
      <c r="X279">
        <v>3</v>
      </c>
      <c r="Y279">
        <v>3</v>
      </c>
      <c r="Z279">
        <v>33</v>
      </c>
      <c r="AA279">
        <v>11</v>
      </c>
      <c r="AB279">
        <v>3</v>
      </c>
      <c r="AC279">
        <v>9</v>
      </c>
      <c r="AD279">
        <v>18</v>
      </c>
      <c r="AE279" t="s">
        <v>614</v>
      </c>
      <c r="AF279" s="84">
        <v>71102784</v>
      </c>
    </row>
    <row r="280" spans="1:32" ht="14.25">
      <c r="A280" s="74" t="str">
        <f t="shared" si="68"/>
        <v>33113</v>
      </c>
      <c r="B280" s="74" t="str">
        <f t="shared" si="77"/>
        <v>113</v>
      </c>
      <c r="C280">
        <v>28</v>
      </c>
      <c r="D280">
        <v>3</v>
      </c>
      <c r="E280">
        <v>3</v>
      </c>
      <c r="F280">
        <v>33</v>
      </c>
      <c r="G280">
        <v>11</v>
      </c>
      <c r="H280">
        <v>3</v>
      </c>
      <c r="I280">
        <v>9</v>
      </c>
      <c r="J280">
        <v>19</v>
      </c>
      <c r="K280" t="s">
        <v>615</v>
      </c>
      <c r="L280" s="83">
        <v>703740265</v>
      </c>
      <c r="M280" s="74" t="str">
        <f t="shared" si="69"/>
        <v>1</v>
      </c>
      <c r="N280" s="74" t="str">
        <f t="shared" si="70"/>
        <v>1</v>
      </c>
      <c r="O280" s="74">
        <f t="shared" si="71"/>
      </c>
      <c r="P280" s="74" t="str">
        <f t="shared" si="72"/>
        <v>1.1.</v>
      </c>
      <c r="Q280" s="74">
        <f t="shared" si="73"/>
        <v>1</v>
      </c>
      <c r="R280" s="74" t="str">
        <f t="shared" si="74"/>
        <v>1.1.009</v>
      </c>
      <c r="S280" s="74" t="str">
        <f t="shared" si="75"/>
        <v>331.1.009</v>
      </c>
      <c r="T280" s="84">
        <f t="shared" si="76"/>
        <v>703740265</v>
      </c>
      <c r="U280" s="111" t="str">
        <f t="shared" si="67"/>
        <v>Chao Baby</v>
      </c>
      <c r="W280">
        <v>28</v>
      </c>
      <c r="X280">
        <v>3</v>
      </c>
      <c r="Y280">
        <v>3</v>
      </c>
      <c r="Z280">
        <v>33</v>
      </c>
      <c r="AA280">
        <v>11</v>
      </c>
      <c r="AB280">
        <v>3</v>
      </c>
      <c r="AC280">
        <v>9</v>
      </c>
      <c r="AD280">
        <v>19</v>
      </c>
      <c r="AE280" t="s">
        <v>615</v>
      </c>
      <c r="AF280" s="84">
        <v>703740265</v>
      </c>
    </row>
    <row r="281" spans="1:32" ht="14.25">
      <c r="A281" s="74" t="str">
        <f>IF(F281=81,CONCATENATE(11,B281),IF(F281=82,CONCATENATE(22,B281),IF(F281=83,CONCATENATE(33,B281),IF(F281=85,CONCATENATE(55,B281),CONCATENATE(F281,B281)))))</f>
        <v>33113</v>
      </c>
      <c r="B281" s="74" t="str">
        <f>CONCATENATE(G281,H281)</f>
        <v>113</v>
      </c>
      <c r="C281">
        <v>28</v>
      </c>
      <c r="D281">
        <v>3</v>
      </c>
      <c r="E281">
        <v>3</v>
      </c>
      <c r="F281">
        <v>33</v>
      </c>
      <c r="G281">
        <v>11</v>
      </c>
      <c r="H281">
        <v>3</v>
      </c>
      <c r="I281">
        <v>9</v>
      </c>
      <c r="J281">
        <v>20</v>
      </c>
      <c r="K281" t="s">
        <v>616</v>
      </c>
      <c r="L281" s="83">
        <v>717649415</v>
      </c>
      <c r="M281" s="74" t="str">
        <f>MID(G281,1,1)</f>
        <v>1</v>
      </c>
      <c r="N281" s="74" t="str">
        <f>MID(G281,2,1)</f>
        <v>1</v>
      </c>
      <c r="O281" s="74">
        <f>MID(H281,3,1)</f>
      </c>
      <c r="P281" s="74" t="str">
        <f>CONCATENATE(M281,".",N281,".",O281)</f>
        <v>1.1.</v>
      </c>
      <c r="Q281" s="74">
        <f>LEN(I281)</f>
        <v>1</v>
      </c>
      <c r="R281" s="74" t="str">
        <f>IF(Q281=2,CONCATENATE(P281,0,I281),IF(Q281=1,CONCATENATE(P281,0,0,I281),IF(Q281=3,CONCATENATE(P281,I281)," ")))</f>
        <v>1.1.009</v>
      </c>
      <c r="S281" s="74" t="str">
        <f>IF(F281=81,CONCATENATE(11,R281),IF(F281=82,CONCATENATE(22,R281),IF(F281=83,CONCATENATE(33,R281),IF(F281=85,CONCATENATE(55,R281),CONCATENATE(F281,R281)))))</f>
        <v>331.1.009</v>
      </c>
      <c r="T281" s="84">
        <f>L281</f>
        <v>717649415</v>
      </c>
      <c r="U281" s="111" t="str">
        <f>IF(C281=W281,IF(D281=X281,IF(E281=Y281,IF(F281=Z281,IF(G281=AA281,IF(H281=AB281,IF(I281=AC281,IF(J281=AD281,"Chao Baby","Revisar"))))))))</f>
        <v>Chao Baby</v>
      </c>
      <c r="W281">
        <v>28</v>
      </c>
      <c r="X281">
        <v>3</v>
      </c>
      <c r="Y281">
        <v>3</v>
      </c>
      <c r="Z281">
        <v>33</v>
      </c>
      <c r="AA281">
        <v>11</v>
      </c>
      <c r="AB281">
        <v>3</v>
      </c>
      <c r="AC281">
        <v>9</v>
      </c>
      <c r="AD281">
        <v>20</v>
      </c>
      <c r="AE281" t="s">
        <v>616</v>
      </c>
      <c r="AF281" s="84">
        <v>717649415</v>
      </c>
    </row>
    <row r="282" spans="1:32" ht="14.25">
      <c r="A282" s="74" t="str">
        <f>IF(F282=81,CONCATENATE(11,B282),IF(F282=82,CONCATENATE(22,B282),IF(F282=83,CONCATENATE(33,B282),IF(F282=85,CONCATENATE(55,B282),CONCATENATE(F282,B282)))))</f>
        <v>33113</v>
      </c>
      <c r="B282" s="74" t="str">
        <f>CONCATENATE(G282,H282)</f>
        <v>113</v>
      </c>
      <c r="C282">
        <v>28</v>
      </c>
      <c r="D282">
        <v>3</v>
      </c>
      <c r="E282">
        <v>3</v>
      </c>
      <c r="F282">
        <v>33</v>
      </c>
      <c r="G282">
        <v>11</v>
      </c>
      <c r="H282">
        <v>3</v>
      </c>
      <c r="I282">
        <v>9</v>
      </c>
      <c r="J282">
        <v>21</v>
      </c>
      <c r="K282" t="s">
        <v>580</v>
      </c>
      <c r="L282" s="83">
        <v>158354693</v>
      </c>
      <c r="M282" s="74" t="str">
        <f>MID(G282,1,1)</f>
        <v>1</v>
      </c>
      <c r="N282" s="74" t="str">
        <f>MID(G282,2,1)</f>
        <v>1</v>
      </c>
      <c r="O282" s="74">
        <f>MID(H282,3,1)</f>
      </c>
      <c r="P282" s="74" t="str">
        <f>CONCATENATE(M282,".",N282,".",O282)</f>
        <v>1.1.</v>
      </c>
      <c r="Q282" s="74">
        <f>LEN(I282)</f>
        <v>1</v>
      </c>
      <c r="R282" s="74" t="str">
        <f>IF(Q282=2,CONCATENATE(P282,0,I282),IF(Q282=1,CONCATENATE(P282,0,0,I282),IF(Q282=3,CONCATENATE(P282,I282)," ")))</f>
        <v>1.1.009</v>
      </c>
      <c r="S282" s="74" t="str">
        <f>IF(F282=81,CONCATENATE(11,R282),IF(F282=82,CONCATENATE(22,R282),IF(F282=83,CONCATENATE(33,R282),IF(F282=85,CONCATENATE(55,R282),CONCATENATE(F282,R282)))))</f>
        <v>331.1.009</v>
      </c>
      <c r="T282" s="84">
        <f>L282</f>
        <v>158354693</v>
      </c>
      <c r="U282" s="111" t="str">
        <f>IF(C282=W282,IF(D282=X282,IF(E282=Y282,IF(F282=Z282,IF(G282=AA282,IF(H282=AB282,IF(I282=AC282,IF(J282=AD282,"Chao Baby","Revisar"))))))))</f>
        <v>Chao Baby</v>
      </c>
      <c r="W282">
        <v>28</v>
      </c>
      <c r="X282">
        <v>3</v>
      </c>
      <c r="Y282">
        <v>3</v>
      </c>
      <c r="Z282">
        <v>33</v>
      </c>
      <c r="AA282">
        <v>11</v>
      </c>
      <c r="AB282">
        <v>3</v>
      </c>
      <c r="AC282">
        <v>9</v>
      </c>
      <c r="AD282">
        <v>21</v>
      </c>
      <c r="AE282" t="s">
        <v>580</v>
      </c>
      <c r="AF282" s="84">
        <v>158354693</v>
      </c>
    </row>
    <row r="283" spans="1:32" ht="14.25">
      <c r="A283" s="74" t="str">
        <f>IF(F283=81,CONCATENATE(11,B283),IF(F283=82,CONCATENATE(22,B283),IF(F283=83,CONCATENATE(33,B283),IF(F283=85,CONCATENATE(55,B283),CONCATENATE(F283,B283)))))</f>
        <v>33113</v>
      </c>
      <c r="B283" s="74" t="str">
        <f>CONCATENATE(G283,H283)</f>
        <v>113</v>
      </c>
      <c r="C283">
        <v>28</v>
      </c>
      <c r="D283">
        <v>3</v>
      </c>
      <c r="E283">
        <v>3</v>
      </c>
      <c r="F283">
        <v>33</v>
      </c>
      <c r="G283">
        <v>11</v>
      </c>
      <c r="H283">
        <v>3</v>
      </c>
      <c r="I283">
        <v>9</v>
      </c>
      <c r="J283">
        <v>22</v>
      </c>
      <c r="K283" t="s">
        <v>617</v>
      </c>
      <c r="L283" s="83">
        <v>470055229</v>
      </c>
      <c r="M283" s="74" t="str">
        <f>MID(G283,1,1)</f>
        <v>1</v>
      </c>
      <c r="N283" s="74" t="str">
        <f>MID(G283,2,1)</f>
        <v>1</v>
      </c>
      <c r="O283" s="74">
        <f>MID(H283,3,1)</f>
      </c>
      <c r="P283" s="74" t="str">
        <f>CONCATENATE(M283,".",N283,".",O283)</f>
        <v>1.1.</v>
      </c>
      <c r="Q283" s="74">
        <f>LEN(I283)</f>
        <v>1</v>
      </c>
      <c r="R283" s="74" t="str">
        <f>IF(Q283=2,CONCATENATE(P283,0,I283),IF(Q283=1,CONCATENATE(P283,0,0,I283),IF(Q283=3,CONCATENATE(P283,I283)," ")))</f>
        <v>1.1.009</v>
      </c>
      <c r="S283" s="74" t="str">
        <f>IF(F283=81,CONCATENATE(11,R283),IF(F283=82,CONCATENATE(22,R283),IF(F283=83,CONCATENATE(33,R283),IF(F283=85,CONCATENATE(55,R283),CONCATENATE(F283,R283)))))</f>
        <v>331.1.009</v>
      </c>
      <c r="T283" s="84">
        <f>L283</f>
        <v>470055229</v>
      </c>
      <c r="U283" s="111" t="str">
        <f>IF(C283=W283,IF(D283=X283,IF(E283=Y283,IF(F283=Z283,IF(G283=AA283,IF(H283=AB283,IF(I283=AC283,IF(J283=AD283,"Chao Baby","Revisar"))))))))</f>
        <v>Chao Baby</v>
      </c>
      <c r="W283">
        <v>28</v>
      </c>
      <c r="X283">
        <v>3</v>
      </c>
      <c r="Y283">
        <v>3</v>
      </c>
      <c r="Z283">
        <v>33</v>
      </c>
      <c r="AA283">
        <v>11</v>
      </c>
      <c r="AB283">
        <v>3</v>
      </c>
      <c r="AC283">
        <v>9</v>
      </c>
      <c r="AD283">
        <v>22</v>
      </c>
      <c r="AE283" t="s">
        <v>617</v>
      </c>
      <c r="AF283" s="84">
        <v>470055229</v>
      </c>
    </row>
    <row r="284" spans="1:32" ht="14.25">
      <c r="A284" s="74" t="str">
        <f t="shared" si="68"/>
        <v>33113</v>
      </c>
      <c r="B284" s="74" t="str">
        <f t="shared" si="77"/>
        <v>113</v>
      </c>
      <c r="C284">
        <v>28</v>
      </c>
      <c r="D284">
        <v>3</v>
      </c>
      <c r="E284">
        <v>3</v>
      </c>
      <c r="F284">
        <v>33</v>
      </c>
      <c r="G284">
        <v>11</v>
      </c>
      <c r="H284">
        <v>3</v>
      </c>
      <c r="I284">
        <v>9</v>
      </c>
      <c r="J284">
        <v>23</v>
      </c>
      <c r="K284" t="s">
        <v>618</v>
      </c>
      <c r="L284" s="83">
        <v>122616651</v>
      </c>
      <c r="M284" s="74" t="str">
        <f t="shared" si="69"/>
        <v>1</v>
      </c>
      <c r="N284" s="74" t="str">
        <f t="shared" si="70"/>
        <v>1</v>
      </c>
      <c r="O284" s="74">
        <f t="shared" si="71"/>
      </c>
      <c r="P284" s="74" t="str">
        <f t="shared" si="72"/>
        <v>1.1.</v>
      </c>
      <c r="Q284" s="74">
        <f t="shared" si="73"/>
        <v>1</v>
      </c>
      <c r="R284" s="74" t="str">
        <f t="shared" si="74"/>
        <v>1.1.009</v>
      </c>
      <c r="S284" s="74" t="str">
        <f t="shared" si="75"/>
        <v>331.1.009</v>
      </c>
      <c r="T284" s="84">
        <f t="shared" si="76"/>
        <v>122616651</v>
      </c>
      <c r="U284" s="111" t="str">
        <f t="shared" si="67"/>
        <v>Chao Baby</v>
      </c>
      <c r="W284">
        <v>28</v>
      </c>
      <c r="X284">
        <v>3</v>
      </c>
      <c r="Y284">
        <v>3</v>
      </c>
      <c r="Z284">
        <v>33</v>
      </c>
      <c r="AA284">
        <v>11</v>
      </c>
      <c r="AB284">
        <v>3</v>
      </c>
      <c r="AC284">
        <v>9</v>
      </c>
      <c r="AD284">
        <v>23</v>
      </c>
      <c r="AE284" t="s">
        <v>618</v>
      </c>
      <c r="AF284" s="84">
        <v>122616651</v>
      </c>
    </row>
    <row r="285" spans="1:32" ht="14.25">
      <c r="A285" s="74" t="str">
        <f t="shared" si="68"/>
        <v>33113</v>
      </c>
      <c r="B285" s="74" t="str">
        <f t="shared" si="77"/>
        <v>113</v>
      </c>
      <c r="C285">
        <v>28</v>
      </c>
      <c r="D285">
        <v>3</v>
      </c>
      <c r="E285">
        <v>3</v>
      </c>
      <c r="F285">
        <v>33</v>
      </c>
      <c r="G285">
        <v>11</v>
      </c>
      <c r="H285">
        <v>3</v>
      </c>
      <c r="I285">
        <v>9</v>
      </c>
      <c r="J285">
        <v>24</v>
      </c>
      <c r="K285" t="s">
        <v>761</v>
      </c>
      <c r="L285" s="83">
        <v>57000000</v>
      </c>
      <c r="M285" s="74" t="str">
        <f t="shared" si="69"/>
        <v>1</v>
      </c>
      <c r="N285" s="74" t="str">
        <f t="shared" si="70"/>
        <v>1</v>
      </c>
      <c r="O285" s="74">
        <f t="shared" si="71"/>
      </c>
      <c r="P285" s="74" t="str">
        <f t="shared" si="72"/>
        <v>1.1.</v>
      </c>
      <c r="Q285" s="74">
        <f t="shared" si="73"/>
        <v>1</v>
      </c>
      <c r="R285" s="74" t="str">
        <f t="shared" si="74"/>
        <v>1.1.009</v>
      </c>
      <c r="S285" s="74" t="str">
        <f t="shared" si="75"/>
        <v>331.1.009</v>
      </c>
      <c r="T285" s="84">
        <f t="shared" si="76"/>
        <v>57000000</v>
      </c>
      <c r="U285" s="111" t="str">
        <f t="shared" si="67"/>
        <v>Chao Baby</v>
      </c>
      <c r="W285">
        <v>28</v>
      </c>
      <c r="X285">
        <v>3</v>
      </c>
      <c r="Y285">
        <v>3</v>
      </c>
      <c r="Z285">
        <v>33</v>
      </c>
      <c r="AA285">
        <v>11</v>
      </c>
      <c r="AB285">
        <v>3</v>
      </c>
      <c r="AC285">
        <v>9</v>
      </c>
      <c r="AD285">
        <v>24</v>
      </c>
      <c r="AE285" t="s">
        <v>761</v>
      </c>
      <c r="AF285" s="84">
        <v>57000000</v>
      </c>
    </row>
    <row r="286" spans="1:32" ht="14.25">
      <c r="A286" s="74" t="str">
        <f t="shared" si="68"/>
        <v>33113</v>
      </c>
      <c r="B286" s="74" t="str">
        <f t="shared" si="77"/>
        <v>113</v>
      </c>
      <c r="C286">
        <v>28</v>
      </c>
      <c r="D286">
        <v>3</v>
      </c>
      <c r="E286">
        <v>3</v>
      </c>
      <c r="F286">
        <v>33</v>
      </c>
      <c r="G286">
        <v>11</v>
      </c>
      <c r="H286">
        <v>3</v>
      </c>
      <c r="I286">
        <v>9</v>
      </c>
      <c r="J286">
        <v>25</v>
      </c>
      <c r="K286" t="s">
        <v>619</v>
      </c>
      <c r="L286" s="83">
        <v>1390100705</v>
      </c>
      <c r="M286" s="74" t="str">
        <f t="shared" si="69"/>
        <v>1</v>
      </c>
      <c r="N286" s="74" t="str">
        <f t="shared" si="70"/>
        <v>1</v>
      </c>
      <c r="O286" s="74">
        <f t="shared" si="71"/>
      </c>
      <c r="P286" s="74" t="str">
        <f t="shared" si="72"/>
        <v>1.1.</v>
      </c>
      <c r="Q286" s="74">
        <f t="shared" si="73"/>
        <v>1</v>
      </c>
      <c r="R286" s="74" t="str">
        <f t="shared" si="74"/>
        <v>1.1.009</v>
      </c>
      <c r="S286" s="74" t="str">
        <f t="shared" si="75"/>
        <v>331.1.009</v>
      </c>
      <c r="T286" s="84">
        <f t="shared" si="76"/>
        <v>1390100705</v>
      </c>
      <c r="U286" s="111" t="str">
        <f t="shared" si="67"/>
        <v>Chao Baby</v>
      </c>
      <c r="W286">
        <v>28</v>
      </c>
      <c r="X286">
        <v>3</v>
      </c>
      <c r="Y286">
        <v>3</v>
      </c>
      <c r="Z286">
        <v>33</v>
      </c>
      <c r="AA286">
        <v>11</v>
      </c>
      <c r="AB286">
        <v>3</v>
      </c>
      <c r="AC286">
        <v>9</v>
      </c>
      <c r="AD286">
        <v>25</v>
      </c>
      <c r="AE286" t="s">
        <v>619</v>
      </c>
      <c r="AF286" s="84">
        <v>1390100705</v>
      </c>
    </row>
    <row r="287" spans="1:32" ht="14.25">
      <c r="A287" s="74" t="str">
        <f t="shared" si="68"/>
        <v>33113</v>
      </c>
      <c r="B287" s="74" t="str">
        <f t="shared" si="77"/>
        <v>113</v>
      </c>
      <c r="C287">
        <v>28</v>
      </c>
      <c r="D287">
        <v>3</v>
      </c>
      <c r="E287">
        <v>3</v>
      </c>
      <c r="F287">
        <v>33</v>
      </c>
      <c r="G287">
        <v>11</v>
      </c>
      <c r="H287">
        <v>3</v>
      </c>
      <c r="I287">
        <v>9</v>
      </c>
      <c r="J287">
        <v>26</v>
      </c>
      <c r="K287" t="s">
        <v>620</v>
      </c>
      <c r="L287" s="83">
        <v>2233991</v>
      </c>
      <c r="M287" s="74" t="str">
        <f t="shared" si="69"/>
        <v>1</v>
      </c>
      <c r="N287" s="74" t="str">
        <f t="shared" si="70"/>
        <v>1</v>
      </c>
      <c r="O287" s="74">
        <f t="shared" si="71"/>
      </c>
      <c r="P287" s="74" t="str">
        <f t="shared" si="72"/>
        <v>1.1.</v>
      </c>
      <c r="Q287" s="74">
        <f t="shared" si="73"/>
        <v>1</v>
      </c>
      <c r="R287" s="74" t="str">
        <f t="shared" si="74"/>
        <v>1.1.009</v>
      </c>
      <c r="S287" s="74" t="str">
        <f t="shared" si="75"/>
        <v>331.1.009</v>
      </c>
      <c r="T287" s="84">
        <f t="shared" si="76"/>
        <v>2233991</v>
      </c>
      <c r="U287" s="111" t="str">
        <f t="shared" si="67"/>
        <v>Chao Baby</v>
      </c>
      <c r="W287">
        <v>28</v>
      </c>
      <c r="X287">
        <v>3</v>
      </c>
      <c r="Y287">
        <v>3</v>
      </c>
      <c r="Z287">
        <v>33</v>
      </c>
      <c r="AA287">
        <v>11</v>
      </c>
      <c r="AB287">
        <v>3</v>
      </c>
      <c r="AC287">
        <v>9</v>
      </c>
      <c r="AD287">
        <v>26</v>
      </c>
      <c r="AE287" t="s">
        <v>620</v>
      </c>
      <c r="AF287" s="84">
        <v>2233991</v>
      </c>
    </row>
    <row r="288" spans="1:32" ht="14.25">
      <c r="A288" s="74" t="str">
        <f t="shared" si="68"/>
        <v>33113</v>
      </c>
      <c r="B288" s="74" t="str">
        <f t="shared" si="77"/>
        <v>113</v>
      </c>
      <c r="C288">
        <v>28</v>
      </c>
      <c r="D288">
        <v>3</v>
      </c>
      <c r="E288">
        <v>3</v>
      </c>
      <c r="F288">
        <v>33</v>
      </c>
      <c r="G288">
        <v>11</v>
      </c>
      <c r="H288">
        <v>3</v>
      </c>
      <c r="I288">
        <v>9</v>
      </c>
      <c r="J288">
        <v>27</v>
      </c>
      <c r="K288" t="s">
        <v>621</v>
      </c>
      <c r="L288" s="83">
        <v>11169958</v>
      </c>
      <c r="M288" s="74" t="str">
        <f t="shared" si="69"/>
        <v>1</v>
      </c>
      <c r="N288" s="74" t="str">
        <f t="shared" si="70"/>
        <v>1</v>
      </c>
      <c r="O288" s="74">
        <f t="shared" si="71"/>
      </c>
      <c r="P288" s="74" t="str">
        <f t="shared" si="72"/>
        <v>1.1.</v>
      </c>
      <c r="Q288" s="74">
        <f t="shared" si="73"/>
        <v>1</v>
      </c>
      <c r="R288" s="74" t="str">
        <f t="shared" si="74"/>
        <v>1.1.009</v>
      </c>
      <c r="S288" s="74" t="str">
        <f t="shared" si="75"/>
        <v>331.1.009</v>
      </c>
      <c r="T288" s="84">
        <f t="shared" si="76"/>
        <v>11169958</v>
      </c>
      <c r="U288" s="111" t="str">
        <f t="shared" si="67"/>
        <v>Chao Baby</v>
      </c>
      <c r="W288">
        <v>28</v>
      </c>
      <c r="X288">
        <v>3</v>
      </c>
      <c r="Y288">
        <v>3</v>
      </c>
      <c r="Z288">
        <v>33</v>
      </c>
      <c r="AA288">
        <v>11</v>
      </c>
      <c r="AB288">
        <v>3</v>
      </c>
      <c r="AC288">
        <v>9</v>
      </c>
      <c r="AD288">
        <v>27</v>
      </c>
      <c r="AE288" t="s">
        <v>621</v>
      </c>
      <c r="AF288" s="84">
        <v>11169958</v>
      </c>
    </row>
    <row r="289" spans="1:32" ht="14.25">
      <c r="A289" s="74" t="str">
        <f t="shared" si="68"/>
        <v>33113</v>
      </c>
      <c r="B289" s="74" t="str">
        <f t="shared" si="77"/>
        <v>113</v>
      </c>
      <c r="C289">
        <v>28</v>
      </c>
      <c r="D289">
        <v>3</v>
      </c>
      <c r="E289">
        <v>3</v>
      </c>
      <c r="F289">
        <v>33</v>
      </c>
      <c r="G289">
        <v>11</v>
      </c>
      <c r="H289">
        <v>3</v>
      </c>
      <c r="I289">
        <v>9</v>
      </c>
      <c r="J289">
        <v>28</v>
      </c>
      <c r="K289" t="s">
        <v>622</v>
      </c>
      <c r="L289" s="83">
        <v>20105923</v>
      </c>
      <c r="M289" s="74" t="str">
        <f t="shared" si="69"/>
        <v>1</v>
      </c>
      <c r="N289" s="74" t="str">
        <f t="shared" si="70"/>
        <v>1</v>
      </c>
      <c r="O289" s="74">
        <f t="shared" si="71"/>
      </c>
      <c r="P289" s="74" t="str">
        <f t="shared" si="72"/>
        <v>1.1.</v>
      </c>
      <c r="Q289" s="74">
        <f t="shared" si="73"/>
        <v>1</v>
      </c>
      <c r="R289" s="74" t="str">
        <f t="shared" si="74"/>
        <v>1.1.009</v>
      </c>
      <c r="S289" s="74" t="str">
        <f t="shared" si="75"/>
        <v>331.1.009</v>
      </c>
      <c r="T289" s="84">
        <f t="shared" si="76"/>
        <v>20105923</v>
      </c>
      <c r="U289" s="111" t="str">
        <f t="shared" si="67"/>
        <v>Chao Baby</v>
      </c>
      <c r="W289">
        <v>28</v>
      </c>
      <c r="X289">
        <v>3</v>
      </c>
      <c r="Y289">
        <v>3</v>
      </c>
      <c r="Z289">
        <v>33</v>
      </c>
      <c r="AA289">
        <v>11</v>
      </c>
      <c r="AB289">
        <v>3</v>
      </c>
      <c r="AC289">
        <v>9</v>
      </c>
      <c r="AD289">
        <v>28</v>
      </c>
      <c r="AE289" t="s">
        <v>622</v>
      </c>
      <c r="AF289" s="84">
        <v>20105923</v>
      </c>
    </row>
    <row r="290" spans="1:32" ht="14.25">
      <c r="A290" s="74" t="str">
        <f t="shared" si="68"/>
        <v>33113</v>
      </c>
      <c r="B290" s="74" t="str">
        <f t="shared" si="77"/>
        <v>113</v>
      </c>
      <c r="C290">
        <v>28</v>
      </c>
      <c r="D290">
        <v>3</v>
      </c>
      <c r="E290">
        <v>3</v>
      </c>
      <c r="F290">
        <v>33</v>
      </c>
      <c r="G290">
        <v>11</v>
      </c>
      <c r="H290">
        <v>3</v>
      </c>
      <c r="I290">
        <v>9</v>
      </c>
      <c r="J290">
        <v>29</v>
      </c>
      <c r="K290" t="s">
        <v>589</v>
      </c>
      <c r="L290" s="83">
        <v>2233991</v>
      </c>
      <c r="M290" s="74" t="str">
        <f t="shared" si="69"/>
        <v>1</v>
      </c>
      <c r="N290" s="74" t="str">
        <f t="shared" si="70"/>
        <v>1</v>
      </c>
      <c r="O290" s="74">
        <f t="shared" si="71"/>
      </c>
      <c r="P290" s="74" t="str">
        <f t="shared" si="72"/>
        <v>1.1.</v>
      </c>
      <c r="Q290" s="74">
        <f t="shared" si="73"/>
        <v>1</v>
      </c>
      <c r="R290" s="74" t="str">
        <f t="shared" si="74"/>
        <v>1.1.009</v>
      </c>
      <c r="S290" s="74" t="str">
        <f t="shared" si="75"/>
        <v>331.1.009</v>
      </c>
      <c r="T290" s="84">
        <f t="shared" si="76"/>
        <v>2233991</v>
      </c>
      <c r="U290" s="111" t="str">
        <f t="shared" si="67"/>
        <v>Chao Baby</v>
      </c>
      <c r="W290">
        <v>28</v>
      </c>
      <c r="X290">
        <v>3</v>
      </c>
      <c r="Y290">
        <v>3</v>
      </c>
      <c r="Z290">
        <v>33</v>
      </c>
      <c r="AA290">
        <v>11</v>
      </c>
      <c r="AB290">
        <v>3</v>
      </c>
      <c r="AC290">
        <v>9</v>
      </c>
      <c r="AD290">
        <v>29</v>
      </c>
      <c r="AE290" t="s">
        <v>589</v>
      </c>
      <c r="AF290" s="84">
        <v>2233991</v>
      </c>
    </row>
    <row r="291" spans="1:32" ht="14.25">
      <c r="A291" s="74" t="str">
        <f t="shared" si="68"/>
        <v>33113</v>
      </c>
      <c r="B291" s="74" t="str">
        <f t="shared" si="77"/>
        <v>113</v>
      </c>
      <c r="C291">
        <v>28</v>
      </c>
      <c r="D291">
        <v>3</v>
      </c>
      <c r="E291">
        <v>3</v>
      </c>
      <c r="F291">
        <v>33</v>
      </c>
      <c r="G291">
        <v>11</v>
      </c>
      <c r="H291">
        <v>3</v>
      </c>
      <c r="I291">
        <v>9</v>
      </c>
      <c r="J291">
        <v>30</v>
      </c>
      <c r="K291" t="s">
        <v>590</v>
      </c>
      <c r="L291" s="83">
        <v>11169958</v>
      </c>
      <c r="M291" s="74" t="str">
        <f t="shared" si="69"/>
        <v>1</v>
      </c>
      <c r="N291" s="74" t="str">
        <f t="shared" si="70"/>
        <v>1</v>
      </c>
      <c r="O291" s="74">
        <f t="shared" si="71"/>
      </c>
      <c r="P291" s="74" t="str">
        <f t="shared" si="72"/>
        <v>1.1.</v>
      </c>
      <c r="Q291" s="74">
        <f t="shared" si="73"/>
        <v>1</v>
      </c>
      <c r="R291" s="74" t="str">
        <f t="shared" si="74"/>
        <v>1.1.009</v>
      </c>
      <c r="S291" s="74" t="str">
        <f t="shared" si="75"/>
        <v>331.1.009</v>
      </c>
      <c r="T291" s="84">
        <f t="shared" si="76"/>
        <v>11169958</v>
      </c>
      <c r="U291" s="111" t="str">
        <f t="shared" si="67"/>
        <v>Chao Baby</v>
      </c>
      <c r="W291">
        <v>28</v>
      </c>
      <c r="X291">
        <v>3</v>
      </c>
      <c r="Y291">
        <v>3</v>
      </c>
      <c r="Z291">
        <v>33</v>
      </c>
      <c r="AA291">
        <v>11</v>
      </c>
      <c r="AB291">
        <v>3</v>
      </c>
      <c r="AC291">
        <v>9</v>
      </c>
      <c r="AD291">
        <v>30</v>
      </c>
      <c r="AE291" t="s">
        <v>590</v>
      </c>
      <c r="AF291" s="84">
        <v>11169958</v>
      </c>
    </row>
    <row r="292" spans="1:32" ht="14.25">
      <c r="A292" s="74" t="str">
        <f t="shared" si="68"/>
        <v>33113</v>
      </c>
      <c r="B292" s="74" t="str">
        <f t="shared" si="77"/>
        <v>113</v>
      </c>
      <c r="C292">
        <v>28</v>
      </c>
      <c r="D292">
        <v>3</v>
      </c>
      <c r="E292">
        <v>3</v>
      </c>
      <c r="F292">
        <v>33</v>
      </c>
      <c r="G292">
        <v>11</v>
      </c>
      <c r="H292">
        <v>3</v>
      </c>
      <c r="I292">
        <v>9</v>
      </c>
      <c r="J292">
        <v>31</v>
      </c>
      <c r="K292" t="s">
        <v>591</v>
      </c>
      <c r="L292" s="83">
        <v>1116995</v>
      </c>
      <c r="M292" s="74" t="str">
        <f t="shared" si="69"/>
        <v>1</v>
      </c>
      <c r="N292" s="74" t="str">
        <f t="shared" si="70"/>
        <v>1</v>
      </c>
      <c r="O292" s="74">
        <f t="shared" si="71"/>
      </c>
      <c r="P292" s="74" t="str">
        <f t="shared" si="72"/>
        <v>1.1.</v>
      </c>
      <c r="Q292" s="74">
        <f t="shared" si="73"/>
        <v>1</v>
      </c>
      <c r="R292" s="74" t="str">
        <f t="shared" si="74"/>
        <v>1.1.009</v>
      </c>
      <c r="S292" s="74" t="str">
        <f t="shared" si="75"/>
        <v>331.1.009</v>
      </c>
      <c r="T292" s="84">
        <f t="shared" si="76"/>
        <v>1116995</v>
      </c>
      <c r="U292" s="111" t="str">
        <f t="shared" si="67"/>
        <v>Chao Baby</v>
      </c>
      <c r="W292">
        <v>28</v>
      </c>
      <c r="X292">
        <v>3</v>
      </c>
      <c r="Y292">
        <v>3</v>
      </c>
      <c r="Z292">
        <v>33</v>
      </c>
      <c r="AA292">
        <v>11</v>
      </c>
      <c r="AB292">
        <v>3</v>
      </c>
      <c r="AC292">
        <v>9</v>
      </c>
      <c r="AD292">
        <v>31</v>
      </c>
      <c r="AE292" t="s">
        <v>591</v>
      </c>
      <c r="AF292" s="84">
        <v>1116995</v>
      </c>
    </row>
    <row r="293" spans="1:32" ht="14.25">
      <c r="A293" s="74" t="str">
        <f>IF(F293=81,CONCATENATE(11,B293),IF(F293=82,CONCATENATE(22,B293),IF(F293=83,CONCATENATE(33,B293),IF(F293=85,CONCATENATE(55,B293),CONCATENATE(F293,B293)))))</f>
        <v>33113</v>
      </c>
      <c r="B293" s="74" t="str">
        <f>CONCATENATE(G293,H293)</f>
        <v>113</v>
      </c>
      <c r="C293">
        <v>28</v>
      </c>
      <c r="D293">
        <v>3</v>
      </c>
      <c r="E293">
        <v>3</v>
      </c>
      <c r="F293">
        <v>33</v>
      </c>
      <c r="G293">
        <v>11</v>
      </c>
      <c r="H293">
        <v>3</v>
      </c>
      <c r="I293">
        <v>9</v>
      </c>
      <c r="J293">
        <v>32</v>
      </c>
      <c r="K293" t="s">
        <v>592</v>
      </c>
      <c r="L293" s="83">
        <v>2233991</v>
      </c>
      <c r="M293" s="74" t="str">
        <f>MID(G293,1,1)</f>
        <v>1</v>
      </c>
      <c r="N293" s="74" t="str">
        <f>MID(G293,2,1)</f>
        <v>1</v>
      </c>
      <c r="O293" s="74">
        <f>MID(H293,3,1)</f>
      </c>
      <c r="P293" s="74" t="str">
        <f>CONCATENATE(M293,".",N293,".",O293)</f>
        <v>1.1.</v>
      </c>
      <c r="Q293" s="74">
        <f>LEN(I293)</f>
        <v>1</v>
      </c>
      <c r="R293" s="74" t="str">
        <f>IF(Q293=2,CONCATENATE(P293,0,I293),IF(Q293=1,CONCATENATE(P293,0,0,I293),IF(Q293=3,CONCATENATE(P293,I293)," ")))</f>
        <v>1.1.009</v>
      </c>
      <c r="S293" s="74" t="str">
        <f>IF(F293=81,CONCATENATE(11,R293),IF(F293=82,CONCATENATE(22,R293),IF(F293=83,CONCATENATE(33,R293),IF(F293=85,CONCATENATE(55,R293),CONCATENATE(F293,R293)))))</f>
        <v>331.1.009</v>
      </c>
      <c r="T293" s="84">
        <f>L293</f>
        <v>2233991</v>
      </c>
      <c r="U293" s="111" t="str">
        <f>IF(C293=W293,IF(D293=X293,IF(E293=Y293,IF(F293=Z293,IF(G293=AA293,IF(H293=AB293,IF(I293=AC293,IF(J293=AD293,"Chao Baby","Revisar"))))))))</f>
        <v>Chao Baby</v>
      </c>
      <c r="W293">
        <v>28</v>
      </c>
      <c r="X293">
        <v>3</v>
      </c>
      <c r="Y293">
        <v>3</v>
      </c>
      <c r="Z293">
        <v>33</v>
      </c>
      <c r="AA293">
        <v>11</v>
      </c>
      <c r="AB293">
        <v>3</v>
      </c>
      <c r="AC293">
        <v>9</v>
      </c>
      <c r="AD293">
        <v>32</v>
      </c>
      <c r="AE293" t="s">
        <v>592</v>
      </c>
      <c r="AF293" s="84">
        <v>2233991</v>
      </c>
    </row>
    <row r="294" spans="1:32" ht="14.25">
      <c r="A294" s="74" t="str">
        <f t="shared" si="68"/>
        <v>33113</v>
      </c>
      <c r="B294" s="74" t="str">
        <f t="shared" si="77"/>
        <v>113</v>
      </c>
      <c r="C294">
        <v>28</v>
      </c>
      <c r="D294">
        <v>3</v>
      </c>
      <c r="E294">
        <v>3</v>
      </c>
      <c r="F294">
        <v>33</v>
      </c>
      <c r="G294">
        <v>11</v>
      </c>
      <c r="H294">
        <v>3</v>
      </c>
      <c r="I294">
        <v>9</v>
      </c>
      <c r="J294">
        <v>33</v>
      </c>
      <c r="K294" t="s">
        <v>593</v>
      </c>
      <c r="L294" s="83">
        <v>4467984</v>
      </c>
      <c r="M294" s="74" t="str">
        <f t="shared" si="69"/>
        <v>1</v>
      </c>
      <c r="N294" s="74" t="str">
        <f t="shared" si="70"/>
        <v>1</v>
      </c>
      <c r="O294" s="74">
        <f t="shared" si="71"/>
      </c>
      <c r="P294" s="74" t="str">
        <f t="shared" si="72"/>
        <v>1.1.</v>
      </c>
      <c r="Q294" s="74">
        <f t="shared" si="73"/>
        <v>1</v>
      </c>
      <c r="R294" s="74" t="str">
        <f t="shared" si="74"/>
        <v>1.1.009</v>
      </c>
      <c r="S294" s="74" t="str">
        <f t="shared" si="75"/>
        <v>331.1.009</v>
      </c>
      <c r="T294" s="84">
        <f t="shared" si="76"/>
        <v>4467984</v>
      </c>
      <c r="U294" s="111" t="str">
        <f t="shared" si="67"/>
        <v>Chao Baby</v>
      </c>
      <c r="W294">
        <v>28</v>
      </c>
      <c r="X294">
        <v>3</v>
      </c>
      <c r="Y294">
        <v>3</v>
      </c>
      <c r="Z294">
        <v>33</v>
      </c>
      <c r="AA294">
        <v>11</v>
      </c>
      <c r="AB294">
        <v>3</v>
      </c>
      <c r="AC294">
        <v>9</v>
      </c>
      <c r="AD294">
        <v>33</v>
      </c>
      <c r="AE294" t="s">
        <v>593</v>
      </c>
      <c r="AF294" s="84">
        <v>4467984</v>
      </c>
    </row>
    <row r="295" spans="1:32" ht="14.25">
      <c r="A295" s="74" t="str">
        <f t="shared" si="68"/>
        <v>33113</v>
      </c>
      <c r="B295" s="74" t="str">
        <f t="shared" si="77"/>
        <v>113</v>
      </c>
      <c r="C295">
        <v>28</v>
      </c>
      <c r="D295">
        <v>3</v>
      </c>
      <c r="E295">
        <v>3</v>
      </c>
      <c r="F295">
        <v>33</v>
      </c>
      <c r="G295">
        <v>11</v>
      </c>
      <c r="H295">
        <v>3</v>
      </c>
      <c r="I295">
        <v>9</v>
      </c>
      <c r="J295">
        <v>34</v>
      </c>
      <c r="K295" t="s">
        <v>594</v>
      </c>
      <c r="L295" s="83">
        <v>1116995</v>
      </c>
      <c r="M295" s="74" t="str">
        <f t="shared" si="69"/>
        <v>1</v>
      </c>
      <c r="N295" s="74" t="str">
        <f t="shared" si="70"/>
        <v>1</v>
      </c>
      <c r="O295" s="74">
        <f t="shared" si="71"/>
      </c>
      <c r="P295" s="74" t="str">
        <f t="shared" si="72"/>
        <v>1.1.</v>
      </c>
      <c r="Q295" s="74">
        <f t="shared" si="73"/>
        <v>1</v>
      </c>
      <c r="R295" s="74" t="str">
        <f t="shared" si="74"/>
        <v>1.1.009</v>
      </c>
      <c r="S295" s="74" t="str">
        <f t="shared" si="75"/>
        <v>331.1.009</v>
      </c>
      <c r="T295" s="84">
        <f t="shared" si="76"/>
        <v>1116995</v>
      </c>
      <c r="U295" s="111" t="str">
        <f t="shared" si="67"/>
        <v>Chao Baby</v>
      </c>
      <c r="W295">
        <v>28</v>
      </c>
      <c r="X295">
        <v>3</v>
      </c>
      <c r="Y295">
        <v>3</v>
      </c>
      <c r="Z295">
        <v>33</v>
      </c>
      <c r="AA295">
        <v>11</v>
      </c>
      <c r="AB295">
        <v>3</v>
      </c>
      <c r="AC295">
        <v>9</v>
      </c>
      <c r="AD295">
        <v>34</v>
      </c>
      <c r="AE295" t="s">
        <v>594</v>
      </c>
      <c r="AF295" s="84">
        <v>1116995</v>
      </c>
    </row>
    <row r="296" spans="1:32" ht="14.25">
      <c r="A296" s="74" t="str">
        <f t="shared" si="68"/>
        <v>33112</v>
      </c>
      <c r="B296" s="74" t="str">
        <f t="shared" si="77"/>
        <v>112</v>
      </c>
      <c r="C296">
        <v>28</v>
      </c>
      <c r="D296">
        <v>4</v>
      </c>
      <c r="E296">
        <v>3</v>
      </c>
      <c r="F296">
        <v>33</v>
      </c>
      <c r="G296">
        <v>11</v>
      </c>
      <c r="H296">
        <v>2</v>
      </c>
      <c r="I296">
        <v>5</v>
      </c>
      <c r="J296">
        <v>2</v>
      </c>
      <c r="K296" t="s">
        <v>756</v>
      </c>
      <c r="L296" s="83">
        <v>224286137</v>
      </c>
      <c r="M296" s="74" t="str">
        <f t="shared" si="69"/>
        <v>1</v>
      </c>
      <c r="N296" s="74" t="str">
        <f t="shared" si="70"/>
        <v>1</v>
      </c>
      <c r="O296" s="74">
        <f t="shared" si="71"/>
      </c>
      <c r="P296" s="74" t="str">
        <f t="shared" si="72"/>
        <v>1.1.</v>
      </c>
      <c r="Q296" s="74">
        <f t="shared" si="73"/>
        <v>1</v>
      </c>
      <c r="R296" s="74" t="str">
        <f t="shared" si="74"/>
        <v>1.1.005</v>
      </c>
      <c r="S296" s="74" t="str">
        <f t="shared" si="75"/>
        <v>331.1.005</v>
      </c>
      <c r="T296" s="84">
        <f t="shared" si="76"/>
        <v>224286137</v>
      </c>
      <c r="U296" s="111" t="str">
        <f t="shared" si="67"/>
        <v>Chao Baby</v>
      </c>
      <c r="W296">
        <v>28</v>
      </c>
      <c r="X296">
        <v>4</v>
      </c>
      <c r="Y296">
        <v>3</v>
      </c>
      <c r="Z296">
        <v>33</v>
      </c>
      <c r="AA296">
        <v>11</v>
      </c>
      <c r="AB296">
        <v>2</v>
      </c>
      <c r="AC296">
        <v>5</v>
      </c>
      <c r="AD296">
        <v>2</v>
      </c>
      <c r="AE296" t="s">
        <v>756</v>
      </c>
      <c r="AF296" s="84">
        <v>224286137</v>
      </c>
    </row>
    <row r="297" spans="1:32" ht="14.25">
      <c r="A297" s="74" t="str">
        <f t="shared" si="68"/>
        <v>33112</v>
      </c>
      <c r="B297" s="74" t="str">
        <f t="shared" si="77"/>
        <v>112</v>
      </c>
      <c r="C297">
        <v>28</v>
      </c>
      <c r="D297">
        <v>4</v>
      </c>
      <c r="E297">
        <v>3</v>
      </c>
      <c r="F297">
        <v>33</v>
      </c>
      <c r="G297">
        <v>11</v>
      </c>
      <c r="H297">
        <v>2</v>
      </c>
      <c r="I297">
        <v>5</v>
      </c>
      <c r="J297">
        <v>3</v>
      </c>
      <c r="K297" t="s">
        <v>756</v>
      </c>
      <c r="L297" s="83">
        <v>286145738</v>
      </c>
      <c r="M297" s="74" t="str">
        <f t="shared" si="69"/>
        <v>1</v>
      </c>
      <c r="N297" s="74" t="str">
        <f t="shared" si="70"/>
        <v>1</v>
      </c>
      <c r="O297" s="74">
        <f t="shared" si="71"/>
      </c>
      <c r="P297" s="74" t="str">
        <f t="shared" si="72"/>
        <v>1.1.</v>
      </c>
      <c r="Q297" s="74">
        <f t="shared" si="73"/>
        <v>1</v>
      </c>
      <c r="R297" s="74" t="str">
        <f t="shared" si="74"/>
        <v>1.1.005</v>
      </c>
      <c r="S297" s="74" t="str">
        <f t="shared" si="75"/>
        <v>331.1.005</v>
      </c>
      <c r="T297" s="84">
        <f t="shared" si="76"/>
        <v>286145738</v>
      </c>
      <c r="U297" s="111" t="str">
        <f t="shared" si="67"/>
        <v>Chao Baby</v>
      </c>
      <c r="W297">
        <v>28</v>
      </c>
      <c r="X297">
        <v>4</v>
      </c>
      <c r="Y297">
        <v>3</v>
      </c>
      <c r="Z297">
        <v>33</v>
      </c>
      <c r="AA297">
        <v>11</v>
      </c>
      <c r="AB297">
        <v>2</v>
      </c>
      <c r="AC297">
        <v>5</v>
      </c>
      <c r="AD297">
        <v>3</v>
      </c>
      <c r="AE297" t="s">
        <v>756</v>
      </c>
      <c r="AF297" s="84">
        <v>286145738</v>
      </c>
    </row>
    <row r="298" spans="1:32" ht="14.25">
      <c r="A298" s="74" t="str">
        <f t="shared" si="68"/>
        <v>33112</v>
      </c>
      <c r="B298" s="74" t="str">
        <f t="shared" si="77"/>
        <v>112</v>
      </c>
      <c r="C298">
        <v>28</v>
      </c>
      <c r="D298">
        <v>4</v>
      </c>
      <c r="E298">
        <v>3</v>
      </c>
      <c r="F298">
        <v>33</v>
      </c>
      <c r="G298">
        <v>11</v>
      </c>
      <c r="H298">
        <v>2</v>
      </c>
      <c r="I298">
        <v>5</v>
      </c>
      <c r="J298">
        <v>4</v>
      </c>
      <c r="K298" t="s">
        <v>756</v>
      </c>
      <c r="L298" s="83">
        <v>1142000000</v>
      </c>
      <c r="M298" s="74" t="str">
        <f t="shared" si="69"/>
        <v>1</v>
      </c>
      <c r="N298" s="74" t="str">
        <f t="shared" si="70"/>
        <v>1</v>
      </c>
      <c r="O298" s="74">
        <f t="shared" si="71"/>
      </c>
      <c r="P298" s="74" t="str">
        <f t="shared" si="72"/>
        <v>1.1.</v>
      </c>
      <c r="Q298" s="74">
        <f t="shared" si="73"/>
        <v>1</v>
      </c>
      <c r="R298" s="74" t="str">
        <f t="shared" si="74"/>
        <v>1.1.005</v>
      </c>
      <c r="S298" s="74" t="str">
        <f t="shared" si="75"/>
        <v>331.1.005</v>
      </c>
      <c r="T298" s="84">
        <f t="shared" si="76"/>
        <v>1142000000</v>
      </c>
      <c r="U298" s="111" t="str">
        <f t="shared" si="67"/>
        <v>Chao Baby</v>
      </c>
      <c r="W298">
        <v>28</v>
      </c>
      <c r="X298">
        <v>4</v>
      </c>
      <c r="Y298">
        <v>3</v>
      </c>
      <c r="Z298">
        <v>33</v>
      </c>
      <c r="AA298">
        <v>11</v>
      </c>
      <c r="AB298">
        <v>2</v>
      </c>
      <c r="AC298">
        <v>5</v>
      </c>
      <c r="AD298">
        <v>4</v>
      </c>
      <c r="AE298" t="s">
        <v>756</v>
      </c>
      <c r="AF298" s="84">
        <v>1142000000</v>
      </c>
    </row>
    <row r="299" spans="1:32" ht="14.25">
      <c r="A299" s="74" t="str">
        <f t="shared" si="68"/>
        <v>33112</v>
      </c>
      <c r="B299" s="74" t="str">
        <f t="shared" si="77"/>
        <v>112</v>
      </c>
      <c r="C299">
        <v>28</v>
      </c>
      <c r="D299">
        <v>4</v>
      </c>
      <c r="E299">
        <v>3</v>
      </c>
      <c r="F299">
        <v>33</v>
      </c>
      <c r="G299">
        <v>11</v>
      </c>
      <c r="H299">
        <v>2</v>
      </c>
      <c r="I299">
        <v>5</v>
      </c>
      <c r="J299">
        <v>23</v>
      </c>
      <c r="K299" t="s">
        <v>623</v>
      </c>
      <c r="L299" s="83">
        <v>178843243</v>
      </c>
      <c r="M299" s="74" t="str">
        <f t="shared" si="69"/>
        <v>1</v>
      </c>
      <c r="N299" s="74" t="str">
        <f t="shared" si="70"/>
        <v>1</v>
      </c>
      <c r="O299" s="74">
        <f t="shared" si="71"/>
      </c>
      <c r="P299" s="74" t="str">
        <f t="shared" si="72"/>
        <v>1.1.</v>
      </c>
      <c r="Q299" s="74">
        <f t="shared" si="73"/>
        <v>1</v>
      </c>
      <c r="R299" s="74" t="str">
        <f t="shared" si="74"/>
        <v>1.1.005</v>
      </c>
      <c r="S299" s="74" t="str">
        <f t="shared" si="75"/>
        <v>331.1.005</v>
      </c>
      <c r="T299" s="84">
        <f t="shared" si="76"/>
        <v>178843243</v>
      </c>
      <c r="U299" s="111" t="str">
        <f t="shared" si="67"/>
        <v>Chao Baby</v>
      </c>
      <c r="W299">
        <v>28</v>
      </c>
      <c r="X299">
        <v>4</v>
      </c>
      <c r="Y299">
        <v>3</v>
      </c>
      <c r="Z299">
        <v>33</v>
      </c>
      <c r="AA299">
        <v>11</v>
      </c>
      <c r="AB299">
        <v>2</v>
      </c>
      <c r="AC299">
        <v>5</v>
      </c>
      <c r="AD299">
        <v>23</v>
      </c>
      <c r="AE299" t="s">
        <v>623</v>
      </c>
      <c r="AF299" s="84">
        <v>178843243</v>
      </c>
    </row>
    <row r="300" spans="1:32" ht="14.25">
      <c r="A300" s="74" t="str">
        <f t="shared" si="68"/>
        <v>33112</v>
      </c>
      <c r="B300" s="74" t="str">
        <f t="shared" si="77"/>
        <v>112</v>
      </c>
      <c r="C300">
        <v>28</v>
      </c>
      <c r="D300">
        <v>4</v>
      </c>
      <c r="E300">
        <v>3</v>
      </c>
      <c r="F300">
        <v>33</v>
      </c>
      <c r="G300">
        <v>11</v>
      </c>
      <c r="H300">
        <v>2</v>
      </c>
      <c r="I300">
        <v>5</v>
      </c>
      <c r="J300">
        <v>24</v>
      </c>
      <c r="K300" t="s">
        <v>624</v>
      </c>
      <c r="L300" s="83">
        <v>101950040</v>
      </c>
      <c r="M300" s="74" t="str">
        <f t="shared" si="69"/>
        <v>1</v>
      </c>
      <c r="N300" s="74" t="str">
        <f t="shared" si="70"/>
        <v>1</v>
      </c>
      <c r="O300" s="74">
        <f t="shared" si="71"/>
      </c>
      <c r="P300" s="74" t="str">
        <f t="shared" si="72"/>
        <v>1.1.</v>
      </c>
      <c r="Q300" s="74">
        <f t="shared" si="73"/>
        <v>1</v>
      </c>
      <c r="R300" s="74" t="str">
        <f t="shared" si="74"/>
        <v>1.1.005</v>
      </c>
      <c r="S300" s="74" t="str">
        <f t="shared" si="75"/>
        <v>331.1.005</v>
      </c>
      <c r="T300" s="84">
        <f t="shared" si="76"/>
        <v>101950040</v>
      </c>
      <c r="U300" s="111" t="str">
        <f t="shared" si="67"/>
        <v>Chao Baby</v>
      </c>
      <c r="W300">
        <v>28</v>
      </c>
      <c r="X300">
        <v>4</v>
      </c>
      <c r="Y300">
        <v>3</v>
      </c>
      <c r="Z300">
        <v>33</v>
      </c>
      <c r="AA300">
        <v>11</v>
      </c>
      <c r="AB300">
        <v>2</v>
      </c>
      <c r="AC300">
        <v>5</v>
      </c>
      <c r="AD300">
        <v>24</v>
      </c>
      <c r="AE300" t="s">
        <v>624</v>
      </c>
      <c r="AF300" s="84">
        <v>101950040</v>
      </c>
    </row>
    <row r="301" spans="1:32" ht="14.25">
      <c r="A301" s="74" t="str">
        <f t="shared" si="68"/>
        <v>33113</v>
      </c>
      <c r="B301" s="74" t="str">
        <f t="shared" si="77"/>
        <v>113</v>
      </c>
      <c r="C301">
        <v>28</v>
      </c>
      <c r="D301">
        <v>5</v>
      </c>
      <c r="E301">
        <v>3</v>
      </c>
      <c r="F301">
        <v>33</v>
      </c>
      <c r="G301">
        <v>11</v>
      </c>
      <c r="H301">
        <v>3</v>
      </c>
      <c r="I301">
        <v>8</v>
      </c>
      <c r="J301">
        <v>5</v>
      </c>
      <c r="K301" t="s">
        <v>625</v>
      </c>
      <c r="L301" s="83">
        <v>621996420</v>
      </c>
      <c r="M301" s="74" t="str">
        <f t="shared" si="69"/>
        <v>1</v>
      </c>
      <c r="N301" s="74" t="str">
        <f t="shared" si="70"/>
        <v>1</v>
      </c>
      <c r="O301" s="74">
        <f t="shared" si="71"/>
      </c>
      <c r="P301" s="74" t="str">
        <f t="shared" si="72"/>
        <v>1.1.</v>
      </c>
      <c r="Q301" s="74">
        <f t="shared" si="73"/>
        <v>1</v>
      </c>
      <c r="R301" s="74" t="str">
        <f t="shared" si="74"/>
        <v>1.1.008</v>
      </c>
      <c r="S301" s="74" t="str">
        <f t="shared" si="75"/>
        <v>331.1.008</v>
      </c>
      <c r="T301" s="84">
        <f t="shared" si="76"/>
        <v>621996420</v>
      </c>
      <c r="U301" s="111" t="str">
        <f t="shared" si="67"/>
        <v>Chao Baby</v>
      </c>
      <c r="W301">
        <v>28</v>
      </c>
      <c r="X301">
        <v>5</v>
      </c>
      <c r="Y301">
        <v>3</v>
      </c>
      <c r="Z301">
        <v>33</v>
      </c>
      <c r="AA301">
        <v>11</v>
      </c>
      <c r="AB301">
        <v>3</v>
      </c>
      <c r="AC301">
        <v>8</v>
      </c>
      <c r="AD301">
        <v>5</v>
      </c>
      <c r="AE301" t="s">
        <v>625</v>
      </c>
      <c r="AF301" s="84">
        <v>621996420</v>
      </c>
    </row>
    <row r="302" spans="1:32" ht="14.25">
      <c r="A302" s="74" t="str">
        <f t="shared" si="68"/>
        <v>33113</v>
      </c>
      <c r="B302" s="74" t="str">
        <f t="shared" si="77"/>
        <v>113</v>
      </c>
      <c r="C302">
        <v>28</v>
      </c>
      <c r="D302">
        <v>6</v>
      </c>
      <c r="E302">
        <v>3</v>
      </c>
      <c r="F302">
        <v>33</v>
      </c>
      <c r="G302">
        <v>11</v>
      </c>
      <c r="H302">
        <v>3</v>
      </c>
      <c r="I302">
        <v>7</v>
      </c>
      <c r="J302">
        <v>5</v>
      </c>
      <c r="K302" t="s">
        <v>630</v>
      </c>
      <c r="L302" s="83">
        <v>617239248</v>
      </c>
      <c r="M302" s="74" t="str">
        <f t="shared" si="69"/>
        <v>1</v>
      </c>
      <c r="N302" s="74" t="str">
        <f t="shared" si="70"/>
        <v>1</v>
      </c>
      <c r="O302" s="74">
        <f t="shared" si="71"/>
      </c>
      <c r="P302" s="74" t="str">
        <f t="shared" si="72"/>
        <v>1.1.</v>
      </c>
      <c r="Q302" s="74">
        <f t="shared" si="73"/>
        <v>1</v>
      </c>
      <c r="R302" s="74" t="str">
        <f t="shared" si="74"/>
        <v>1.1.007</v>
      </c>
      <c r="S302" s="74" t="str">
        <f t="shared" si="75"/>
        <v>331.1.007</v>
      </c>
      <c r="T302" s="84">
        <f t="shared" si="76"/>
        <v>617239248</v>
      </c>
      <c r="U302" s="111" t="str">
        <f t="shared" si="67"/>
        <v>Chao Baby</v>
      </c>
      <c r="W302">
        <v>28</v>
      </c>
      <c r="X302">
        <v>6</v>
      </c>
      <c r="Y302">
        <v>3</v>
      </c>
      <c r="Z302">
        <v>33</v>
      </c>
      <c r="AA302">
        <v>11</v>
      </c>
      <c r="AB302">
        <v>3</v>
      </c>
      <c r="AC302">
        <v>7</v>
      </c>
      <c r="AD302">
        <v>5</v>
      </c>
      <c r="AE302" t="s">
        <v>630</v>
      </c>
      <c r="AF302" s="84">
        <v>617239248</v>
      </c>
    </row>
    <row r="303" spans="1:32" ht="14.25">
      <c r="A303" s="74" t="str">
        <f t="shared" si="68"/>
        <v>33113</v>
      </c>
      <c r="B303" s="74" t="str">
        <f t="shared" si="77"/>
        <v>113</v>
      </c>
      <c r="C303">
        <v>28</v>
      </c>
      <c r="D303">
        <v>6</v>
      </c>
      <c r="E303">
        <v>3</v>
      </c>
      <c r="F303">
        <v>33</v>
      </c>
      <c r="G303">
        <v>11</v>
      </c>
      <c r="H303">
        <v>3</v>
      </c>
      <c r="I303">
        <v>9</v>
      </c>
      <c r="J303">
        <v>5</v>
      </c>
      <c r="K303" t="s">
        <v>634</v>
      </c>
      <c r="L303" s="83">
        <v>497063944</v>
      </c>
      <c r="M303" s="74" t="str">
        <f t="shared" si="69"/>
        <v>1</v>
      </c>
      <c r="N303" s="74" t="str">
        <f t="shared" si="70"/>
        <v>1</v>
      </c>
      <c r="O303" s="74">
        <f t="shared" si="71"/>
      </c>
      <c r="P303" s="74" t="str">
        <f t="shared" si="72"/>
        <v>1.1.</v>
      </c>
      <c r="Q303" s="74">
        <f t="shared" si="73"/>
        <v>1</v>
      </c>
      <c r="R303" s="74" t="str">
        <f t="shared" si="74"/>
        <v>1.1.009</v>
      </c>
      <c r="S303" s="74" t="str">
        <f t="shared" si="75"/>
        <v>331.1.009</v>
      </c>
      <c r="T303" s="84">
        <f t="shared" si="76"/>
        <v>497063944</v>
      </c>
      <c r="U303" s="111" t="str">
        <f t="shared" si="67"/>
        <v>Chao Baby</v>
      </c>
      <c r="W303">
        <v>28</v>
      </c>
      <c r="X303">
        <v>6</v>
      </c>
      <c r="Y303">
        <v>3</v>
      </c>
      <c r="Z303">
        <v>33</v>
      </c>
      <c r="AA303">
        <v>11</v>
      </c>
      <c r="AB303">
        <v>3</v>
      </c>
      <c r="AC303">
        <v>9</v>
      </c>
      <c r="AD303">
        <v>5</v>
      </c>
      <c r="AE303" t="s">
        <v>634</v>
      </c>
      <c r="AF303" s="84">
        <v>497063944</v>
      </c>
    </row>
    <row r="304" spans="1:32" ht="14.25">
      <c r="A304" s="74" t="str">
        <f t="shared" si="68"/>
        <v>33113</v>
      </c>
      <c r="B304" s="74" t="str">
        <f t="shared" si="77"/>
        <v>113</v>
      </c>
      <c r="C304">
        <v>28</v>
      </c>
      <c r="D304">
        <v>6</v>
      </c>
      <c r="E304">
        <v>3</v>
      </c>
      <c r="F304">
        <v>33</v>
      </c>
      <c r="G304">
        <v>11</v>
      </c>
      <c r="H304">
        <v>3</v>
      </c>
      <c r="I304">
        <v>9</v>
      </c>
      <c r="J304">
        <v>15</v>
      </c>
      <c r="K304" t="s">
        <v>635</v>
      </c>
      <c r="L304" s="83">
        <v>287328829</v>
      </c>
      <c r="M304" s="74" t="str">
        <f t="shared" si="69"/>
        <v>1</v>
      </c>
      <c r="N304" s="74" t="str">
        <f t="shared" si="70"/>
        <v>1</v>
      </c>
      <c r="O304" s="74">
        <f t="shared" si="71"/>
      </c>
      <c r="P304" s="74" t="str">
        <f t="shared" si="72"/>
        <v>1.1.</v>
      </c>
      <c r="Q304" s="74">
        <f t="shared" si="73"/>
        <v>1</v>
      </c>
      <c r="R304" s="74" t="str">
        <f t="shared" si="74"/>
        <v>1.1.009</v>
      </c>
      <c r="S304" s="74" t="str">
        <f t="shared" si="75"/>
        <v>331.1.009</v>
      </c>
      <c r="T304" s="84">
        <f t="shared" si="76"/>
        <v>287328829</v>
      </c>
      <c r="U304" s="111" t="str">
        <f t="shared" si="67"/>
        <v>Chao Baby</v>
      </c>
      <c r="W304">
        <v>28</v>
      </c>
      <c r="X304">
        <v>6</v>
      </c>
      <c r="Y304">
        <v>3</v>
      </c>
      <c r="Z304">
        <v>33</v>
      </c>
      <c r="AA304">
        <v>11</v>
      </c>
      <c r="AB304">
        <v>3</v>
      </c>
      <c r="AC304">
        <v>9</v>
      </c>
      <c r="AD304">
        <v>15</v>
      </c>
      <c r="AE304" t="s">
        <v>635</v>
      </c>
      <c r="AF304" s="84">
        <v>287328829</v>
      </c>
    </row>
    <row r="305" spans="1:32" ht="14.25">
      <c r="A305" s="74" t="str">
        <f>IF(F305=81,CONCATENATE(11,B305),IF(F305=82,CONCATENATE(22,B305),IF(F305=83,CONCATENATE(33,B305),IF(F305=85,CONCATENATE(55,B305),CONCATENATE(F305,B305)))))</f>
        <v>33113</v>
      </c>
      <c r="B305" s="74" t="str">
        <f>CONCATENATE(G305,H305)</f>
        <v>113</v>
      </c>
      <c r="C305">
        <v>28</v>
      </c>
      <c r="D305">
        <v>6</v>
      </c>
      <c r="E305">
        <v>3</v>
      </c>
      <c r="F305">
        <v>33</v>
      </c>
      <c r="G305">
        <v>11</v>
      </c>
      <c r="H305">
        <v>3</v>
      </c>
      <c r="I305">
        <v>9</v>
      </c>
      <c r="J305">
        <v>25</v>
      </c>
      <c r="K305" t="s">
        <v>636</v>
      </c>
      <c r="L305" s="83">
        <v>338834929</v>
      </c>
      <c r="M305" s="74" t="str">
        <f>MID(G305,1,1)</f>
        <v>1</v>
      </c>
      <c r="N305" s="74" t="str">
        <f>MID(G305,2,1)</f>
        <v>1</v>
      </c>
      <c r="O305" s="74">
        <f>MID(H305,3,1)</f>
      </c>
      <c r="P305" s="74" t="str">
        <f>CONCATENATE(M305,".",N305,".",O305)</f>
        <v>1.1.</v>
      </c>
      <c r="Q305" s="74">
        <f>LEN(I305)</f>
        <v>1</v>
      </c>
      <c r="R305" s="74" t="str">
        <f>IF(Q305=2,CONCATENATE(P305,0,I305),IF(Q305=1,CONCATENATE(P305,0,0,I305),IF(Q305=3,CONCATENATE(P305,I305)," ")))</f>
        <v>1.1.009</v>
      </c>
      <c r="S305" s="74" t="str">
        <f>IF(F305=81,CONCATENATE(11,R305),IF(F305=82,CONCATENATE(22,R305),IF(F305=83,CONCATENATE(33,R305),IF(F305=85,CONCATENATE(55,R305),CONCATENATE(F305,R305)))))</f>
        <v>331.1.009</v>
      </c>
      <c r="T305" s="84">
        <f>L305</f>
        <v>338834929</v>
      </c>
      <c r="U305" s="111" t="str">
        <f>IF(C305=W305,IF(D305=X305,IF(E305=Y305,IF(F305=Z305,IF(G305=AA305,IF(H305=AB305,IF(I305=AC305,IF(J305=AD305,"Chao Baby","Revisar"))))))))</f>
        <v>Chao Baby</v>
      </c>
      <c r="W305">
        <v>28</v>
      </c>
      <c r="X305">
        <v>6</v>
      </c>
      <c r="Y305">
        <v>3</v>
      </c>
      <c r="Z305">
        <v>33</v>
      </c>
      <c r="AA305">
        <v>11</v>
      </c>
      <c r="AB305">
        <v>3</v>
      </c>
      <c r="AC305">
        <v>9</v>
      </c>
      <c r="AD305">
        <v>25</v>
      </c>
      <c r="AE305" t="s">
        <v>636</v>
      </c>
      <c r="AF305" s="84">
        <v>338834929</v>
      </c>
    </row>
    <row r="306" spans="1:32" ht="14.25">
      <c r="A306" s="74" t="str">
        <f t="shared" si="68"/>
        <v>33113</v>
      </c>
      <c r="B306" s="74" t="str">
        <f t="shared" si="77"/>
        <v>113</v>
      </c>
      <c r="C306">
        <v>28</v>
      </c>
      <c r="D306">
        <v>6</v>
      </c>
      <c r="E306">
        <v>3</v>
      </c>
      <c r="F306">
        <v>33</v>
      </c>
      <c r="G306">
        <v>11</v>
      </c>
      <c r="H306">
        <v>3</v>
      </c>
      <c r="I306">
        <v>13</v>
      </c>
      <c r="J306">
        <v>2</v>
      </c>
      <c r="K306" t="s">
        <v>638</v>
      </c>
      <c r="L306" s="83">
        <v>941991458</v>
      </c>
      <c r="M306" s="74" t="str">
        <f t="shared" si="69"/>
        <v>1</v>
      </c>
      <c r="N306" s="74" t="str">
        <f t="shared" si="70"/>
        <v>1</v>
      </c>
      <c r="O306" s="74">
        <f t="shared" si="71"/>
      </c>
      <c r="P306" s="74" t="str">
        <f t="shared" si="72"/>
        <v>1.1.</v>
      </c>
      <c r="Q306" s="74">
        <f t="shared" si="73"/>
        <v>2</v>
      </c>
      <c r="R306" s="74" t="str">
        <f t="shared" si="74"/>
        <v>1.1.013</v>
      </c>
      <c r="S306" s="74" t="str">
        <f t="shared" si="75"/>
        <v>331.1.013</v>
      </c>
      <c r="T306" s="84">
        <f t="shared" si="76"/>
        <v>941991458</v>
      </c>
      <c r="U306" s="111" t="str">
        <f t="shared" si="67"/>
        <v>Chao Baby</v>
      </c>
      <c r="W306">
        <v>28</v>
      </c>
      <c r="X306">
        <v>6</v>
      </c>
      <c r="Y306">
        <v>3</v>
      </c>
      <c r="Z306">
        <v>33</v>
      </c>
      <c r="AA306">
        <v>11</v>
      </c>
      <c r="AB306">
        <v>3</v>
      </c>
      <c r="AC306">
        <v>13</v>
      </c>
      <c r="AD306">
        <v>2</v>
      </c>
      <c r="AE306" t="s">
        <v>638</v>
      </c>
      <c r="AF306" s="84">
        <v>941991458</v>
      </c>
    </row>
    <row r="307" spans="1:32" ht="14.25">
      <c r="A307" s="74" t="str">
        <f t="shared" si="68"/>
        <v>33113</v>
      </c>
      <c r="B307" s="74" t="str">
        <f t="shared" si="77"/>
        <v>113</v>
      </c>
      <c r="C307">
        <v>28</v>
      </c>
      <c r="D307">
        <v>8</v>
      </c>
      <c r="E307">
        <v>3</v>
      </c>
      <c r="F307">
        <v>33</v>
      </c>
      <c r="G307">
        <v>11</v>
      </c>
      <c r="H307">
        <v>3</v>
      </c>
      <c r="I307">
        <v>6</v>
      </c>
      <c r="J307">
        <v>4</v>
      </c>
      <c r="K307" t="s">
        <v>641</v>
      </c>
      <c r="L307" s="83">
        <v>83979960</v>
      </c>
      <c r="M307" s="74" t="str">
        <f t="shared" si="69"/>
        <v>1</v>
      </c>
      <c r="N307" s="74" t="str">
        <f t="shared" si="70"/>
        <v>1</v>
      </c>
      <c r="O307" s="74">
        <f t="shared" si="71"/>
      </c>
      <c r="P307" s="74" t="str">
        <f t="shared" si="72"/>
        <v>1.1.</v>
      </c>
      <c r="Q307" s="74">
        <f t="shared" si="73"/>
        <v>1</v>
      </c>
      <c r="R307" s="74" t="str">
        <f t="shared" si="74"/>
        <v>1.1.006</v>
      </c>
      <c r="S307" s="74" t="str">
        <f t="shared" si="75"/>
        <v>331.1.006</v>
      </c>
      <c r="T307" s="84">
        <f t="shared" si="76"/>
        <v>83979960</v>
      </c>
      <c r="U307" s="111" t="str">
        <f t="shared" si="67"/>
        <v>Chao Baby</v>
      </c>
      <c r="W307">
        <v>28</v>
      </c>
      <c r="X307">
        <v>8</v>
      </c>
      <c r="Y307">
        <v>3</v>
      </c>
      <c r="Z307">
        <v>33</v>
      </c>
      <c r="AA307">
        <v>11</v>
      </c>
      <c r="AB307">
        <v>3</v>
      </c>
      <c r="AC307">
        <v>6</v>
      </c>
      <c r="AD307">
        <v>4</v>
      </c>
      <c r="AE307" t="s">
        <v>641</v>
      </c>
      <c r="AF307" s="84">
        <v>83979960</v>
      </c>
    </row>
    <row r="308" spans="1:32" ht="14.25">
      <c r="A308" s="74" t="str">
        <f t="shared" si="68"/>
        <v>33113</v>
      </c>
      <c r="B308" s="74" t="str">
        <f t="shared" si="77"/>
        <v>113</v>
      </c>
      <c r="C308">
        <v>28</v>
      </c>
      <c r="D308">
        <v>8</v>
      </c>
      <c r="E308">
        <v>3</v>
      </c>
      <c r="F308">
        <v>33</v>
      </c>
      <c r="G308">
        <v>11</v>
      </c>
      <c r="H308">
        <v>3</v>
      </c>
      <c r="I308">
        <v>6</v>
      </c>
      <c r="J308">
        <v>24</v>
      </c>
      <c r="K308" t="s">
        <v>762</v>
      </c>
      <c r="L308" s="83">
        <v>41203788</v>
      </c>
      <c r="M308" s="74" t="str">
        <f t="shared" si="69"/>
        <v>1</v>
      </c>
      <c r="N308" s="74" t="str">
        <f t="shared" si="70"/>
        <v>1</v>
      </c>
      <c r="O308" s="74">
        <f t="shared" si="71"/>
      </c>
      <c r="P308" s="74" t="str">
        <f t="shared" si="72"/>
        <v>1.1.</v>
      </c>
      <c r="Q308" s="74">
        <f t="shared" si="73"/>
        <v>1</v>
      </c>
      <c r="R308" s="74" t="str">
        <f t="shared" si="74"/>
        <v>1.1.006</v>
      </c>
      <c r="S308" s="74" t="str">
        <f t="shared" si="75"/>
        <v>331.1.006</v>
      </c>
      <c r="T308" s="84">
        <f t="shared" si="76"/>
        <v>41203788</v>
      </c>
      <c r="U308" s="111" t="str">
        <f t="shared" si="67"/>
        <v>Chao Baby</v>
      </c>
      <c r="W308">
        <v>28</v>
      </c>
      <c r="X308">
        <v>8</v>
      </c>
      <c r="Y308">
        <v>3</v>
      </c>
      <c r="Z308">
        <v>33</v>
      </c>
      <c r="AA308">
        <v>11</v>
      </c>
      <c r="AB308">
        <v>3</v>
      </c>
      <c r="AC308">
        <v>6</v>
      </c>
      <c r="AD308">
        <v>24</v>
      </c>
      <c r="AE308" t="s">
        <v>762</v>
      </c>
      <c r="AF308" s="84">
        <v>41203788</v>
      </c>
    </row>
    <row r="309" spans="1:32" ht="14.25">
      <c r="A309" s="74" t="str">
        <f t="shared" si="68"/>
        <v>33113</v>
      </c>
      <c r="B309" s="74" t="str">
        <f t="shared" si="77"/>
        <v>113</v>
      </c>
      <c r="C309">
        <v>28</v>
      </c>
      <c r="D309">
        <v>8</v>
      </c>
      <c r="E309">
        <v>3</v>
      </c>
      <c r="F309">
        <v>33</v>
      </c>
      <c r="G309">
        <v>11</v>
      </c>
      <c r="H309">
        <v>3</v>
      </c>
      <c r="I309">
        <v>6</v>
      </c>
      <c r="J309">
        <v>80</v>
      </c>
      <c r="K309" t="s">
        <v>763</v>
      </c>
      <c r="L309" s="83">
        <v>437660000</v>
      </c>
      <c r="M309" s="74" t="str">
        <f t="shared" si="69"/>
        <v>1</v>
      </c>
      <c r="N309" s="74" t="str">
        <f t="shared" si="70"/>
        <v>1</v>
      </c>
      <c r="O309" s="74">
        <f t="shared" si="71"/>
      </c>
      <c r="P309" s="74" t="str">
        <f t="shared" si="72"/>
        <v>1.1.</v>
      </c>
      <c r="Q309" s="74">
        <f t="shared" si="73"/>
        <v>1</v>
      </c>
      <c r="R309" s="74" t="str">
        <f t="shared" si="74"/>
        <v>1.1.006</v>
      </c>
      <c r="S309" s="74" t="str">
        <f t="shared" si="75"/>
        <v>331.1.006</v>
      </c>
      <c r="T309" s="84">
        <f t="shared" si="76"/>
        <v>437660000</v>
      </c>
      <c r="U309" s="111" t="str">
        <f t="shared" si="67"/>
        <v>Chao Baby</v>
      </c>
      <c r="W309">
        <v>28</v>
      </c>
      <c r="X309">
        <v>8</v>
      </c>
      <c r="Y309">
        <v>3</v>
      </c>
      <c r="Z309">
        <v>33</v>
      </c>
      <c r="AA309">
        <v>11</v>
      </c>
      <c r="AB309">
        <v>3</v>
      </c>
      <c r="AC309">
        <v>6</v>
      </c>
      <c r="AD309">
        <v>80</v>
      </c>
      <c r="AE309" t="s">
        <v>763</v>
      </c>
      <c r="AF309" s="84">
        <v>437660000</v>
      </c>
    </row>
    <row r="310" spans="1:32" ht="14.25">
      <c r="A310" s="74" t="str">
        <f t="shared" si="68"/>
        <v>33113</v>
      </c>
      <c r="B310" s="74" t="str">
        <f t="shared" si="77"/>
        <v>113</v>
      </c>
      <c r="C310">
        <v>28</v>
      </c>
      <c r="D310">
        <v>9</v>
      </c>
      <c r="E310">
        <v>3</v>
      </c>
      <c r="F310">
        <v>33</v>
      </c>
      <c r="G310">
        <v>11</v>
      </c>
      <c r="H310">
        <v>3</v>
      </c>
      <c r="I310">
        <v>9</v>
      </c>
      <c r="J310">
        <v>4</v>
      </c>
      <c r="K310" t="s">
        <v>764</v>
      </c>
      <c r="L310" s="83">
        <v>1341600000</v>
      </c>
      <c r="M310" s="74" t="str">
        <f t="shared" si="69"/>
        <v>1</v>
      </c>
      <c r="N310" s="74" t="str">
        <f t="shared" si="70"/>
        <v>1</v>
      </c>
      <c r="O310" s="74">
        <f t="shared" si="71"/>
      </c>
      <c r="P310" s="74" t="str">
        <f t="shared" si="72"/>
        <v>1.1.</v>
      </c>
      <c r="Q310" s="74">
        <f t="shared" si="73"/>
        <v>1</v>
      </c>
      <c r="R310" s="74" t="str">
        <f t="shared" si="74"/>
        <v>1.1.009</v>
      </c>
      <c r="S310" s="74" t="str">
        <f t="shared" si="75"/>
        <v>331.1.009</v>
      </c>
      <c r="T310" s="84">
        <f t="shared" si="76"/>
        <v>1341600000</v>
      </c>
      <c r="U310" s="111" t="str">
        <f t="shared" si="67"/>
        <v>Chao Baby</v>
      </c>
      <c r="W310">
        <v>28</v>
      </c>
      <c r="X310">
        <v>9</v>
      </c>
      <c r="Y310">
        <v>3</v>
      </c>
      <c r="Z310">
        <v>33</v>
      </c>
      <c r="AA310">
        <v>11</v>
      </c>
      <c r="AB310">
        <v>3</v>
      </c>
      <c r="AC310">
        <v>9</v>
      </c>
      <c r="AD310">
        <v>4</v>
      </c>
      <c r="AE310" t="s">
        <v>764</v>
      </c>
      <c r="AF310" s="84">
        <v>1341600000</v>
      </c>
    </row>
    <row r="311" spans="1:32" ht="14.25">
      <c r="A311" s="74" t="str">
        <f t="shared" si="68"/>
        <v>33113</v>
      </c>
      <c r="B311" s="74" t="str">
        <f t="shared" si="77"/>
        <v>113</v>
      </c>
      <c r="C311">
        <v>28</v>
      </c>
      <c r="D311">
        <v>10</v>
      </c>
      <c r="E311">
        <v>3</v>
      </c>
      <c r="F311">
        <v>33</v>
      </c>
      <c r="G311">
        <v>11</v>
      </c>
      <c r="H311">
        <v>3</v>
      </c>
      <c r="I311">
        <v>9</v>
      </c>
      <c r="J311">
        <v>5</v>
      </c>
      <c r="K311" t="s">
        <v>643</v>
      </c>
      <c r="L311" s="83">
        <v>3415173223</v>
      </c>
      <c r="M311" s="74" t="str">
        <f t="shared" si="69"/>
        <v>1</v>
      </c>
      <c r="N311" s="74" t="str">
        <f t="shared" si="70"/>
        <v>1</v>
      </c>
      <c r="O311" s="74">
        <f t="shared" si="71"/>
      </c>
      <c r="P311" s="74" t="str">
        <f t="shared" si="72"/>
        <v>1.1.</v>
      </c>
      <c r="Q311" s="74">
        <f t="shared" si="73"/>
        <v>1</v>
      </c>
      <c r="R311" s="74" t="str">
        <f t="shared" si="74"/>
        <v>1.1.009</v>
      </c>
      <c r="S311" s="74" t="str">
        <f t="shared" si="75"/>
        <v>331.1.009</v>
      </c>
      <c r="T311" s="84">
        <f t="shared" si="76"/>
        <v>3415173223</v>
      </c>
      <c r="U311" s="111" t="str">
        <f t="shared" si="67"/>
        <v>Chao Baby</v>
      </c>
      <c r="W311">
        <v>28</v>
      </c>
      <c r="X311">
        <v>10</v>
      </c>
      <c r="Y311">
        <v>3</v>
      </c>
      <c r="Z311">
        <v>33</v>
      </c>
      <c r="AA311">
        <v>11</v>
      </c>
      <c r="AB311">
        <v>3</v>
      </c>
      <c r="AC311">
        <v>9</v>
      </c>
      <c r="AD311">
        <v>5</v>
      </c>
      <c r="AE311" t="s">
        <v>643</v>
      </c>
      <c r="AF311" s="84">
        <v>3415173223</v>
      </c>
    </row>
    <row r="312" spans="1:32" ht="14.25">
      <c r="A312" s="74" t="str">
        <f t="shared" si="68"/>
        <v>33113</v>
      </c>
      <c r="B312" s="74" t="str">
        <f t="shared" si="77"/>
        <v>113</v>
      </c>
      <c r="C312">
        <v>28</v>
      </c>
      <c r="D312">
        <v>12</v>
      </c>
      <c r="E312">
        <v>3</v>
      </c>
      <c r="F312">
        <v>33</v>
      </c>
      <c r="G312">
        <v>11</v>
      </c>
      <c r="H312">
        <v>3</v>
      </c>
      <c r="I312">
        <v>9</v>
      </c>
      <c r="J312">
        <v>4</v>
      </c>
      <c r="K312" t="s">
        <v>644</v>
      </c>
      <c r="L312" s="83">
        <v>619096838</v>
      </c>
      <c r="M312" s="74" t="str">
        <f t="shared" si="69"/>
        <v>1</v>
      </c>
      <c r="N312" s="74" t="str">
        <f t="shared" si="70"/>
        <v>1</v>
      </c>
      <c r="O312" s="74">
        <f t="shared" si="71"/>
      </c>
      <c r="P312" s="74" t="str">
        <f t="shared" si="72"/>
        <v>1.1.</v>
      </c>
      <c r="Q312" s="74">
        <f t="shared" si="73"/>
        <v>1</v>
      </c>
      <c r="R312" s="74" t="str">
        <f t="shared" si="74"/>
        <v>1.1.009</v>
      </c>
      <c r="S312" s="74" t="str">
        <f t="shared" si="75"/>
        <v>331.1.009</v>
      </c>
      <c r="T312" s="84">
        <f t="shared" si="76"/>
        <v>619096838</v>
      </c>
      <c r="U312" s="111" t="str">
        <f t="shared" si="67"/>
        <v>Chao Baby</v>
      </c>
      <c r="W312">
        <v>28</v>
      </c>
      <c r="X312">
        <v>12</v>
      </c>
      <c r="Y312">
        <v>3</v>
      </c>
      <c r="Z312">
        <v>33</v>
      </c>
      <c r="AA312">
        <v>11</v>
      </c>
      <c r="AB312">
        <v>3</v>
      </c>
      <c r="AC312">
        <v>9</v>
      </c>
      <c r="AD312">
        <v>4</v>
      </c>
      <c r="AE312" t="s">
        <v>644</v>
      </c>
      <c r="AF312" s="84">
        <v>619096838</v>
      </c>
    </row>
    <row r="313" spans="1:32" ht="14.25">
      <c r="A313" s="74" t="str">
        <f t="shared" si="68"/>
        <v>33113</v>
      </c>
      <c r="B313" s="74" t="str">
        <f t="shared" si="77"/>
        <v>113</v>
      </c>
      <c r="C313">
        <v>28</v>
      </c>
      <c r="D313">
        <v>12</v>
      </c>
      <c r="E313">
        <v>3</v>
      </c>
      <c r="F313">
        <v>33</v>
      </c>
      <c r="G313">
        <v>11</v>
      </c>
      <c r="H313">
        <v>3</v>
      </c>
      <c r="I313">
        <v>9</v>
      </c>
      <c r="J313">
        <v>5</v>
      </c>
      <c r="K313" t="s">
        <v>647</v>
      </c>
      <c r="L313" s="83">
        <v>703313002</v>
      </c>
      <c r="M313" s="74" t="str">
        <f t="shared" si="69"/>
        <v>1</v>
      </c>
      <c r="N313" s="74" t="str">
        <f t="shared" si="70"/>
        <v>1</v>
      </c>
      <c r="O313" s="74">
        <f t="shared" si="71"/>
      </c>
      <c r="P313" s="74" t="str">
        <f t="shared" si="72"/>
        <v>1.1.</v>
      </c>
      <c r="Q313" s="74">
        <f t="shared" si="73"/>
        <v>1</v>
      </c>
      <c r="R313" s="74" t="str">
        <f t="shared" si="74"/>
        <v>1.1.009</v>
      </c>
      <c r="S313" s="74" t="str">
        <f t="shared" si="75"/>
        <v>331.1.009</v>
      </c>
      <c r="T313" s="84">
        <f t="shared" si="76"/>
        <v>703313002</v>
      </c>
      <c r="U313" s="111" t="str">
        <f t="shared" si="67"/>
        <v>Chao Baby</v>
      </c>
      <c r="W313">
        <v>28</v>
      </c>
      <c r="X313">
        <v>12</v>
      </c>
      <c r="Y313">
        <v>3</v>
      </c>
      <c r="Z313">
        <v>33</v>
      </c>
      <c r="AA313">
        <v>11</v>
      </c>
      <c r="AB313">
        <v>3</v>
      </c>
      <c r="AC313">
        <v>9</v>
      </c>
      <c r="AD313">
        <v>5</v>
      </c>
      <c r="AE313" t="s">
        <v>647</v>
      </c>
      <c r="AF313" s="84">
        <v>703313002</v>
      </c>
    </row>
    <row r="314" spans="1:32" ht="14.25">
      <c r="A314" s="74" t="str">
        <f t="shared" si="68"/>
        <v>33113</v>
      </c>
      <c r="B314" s="74" t="str">
        <f t="shared" si="77"/>
        <v>113</v>
      </c>
      <c r="C314">
        <v>28</v>
      </c>
      <c r="D314">
        <v>12</v>
      </c>
      <c r="E314">
        <v>3</v>
      </c>
      <c r="F314">
        <v>33</v>
      </c>
      <c r="G314">
        <v>11</v>
      </c>
      <c r="H314">
        <v>3</v>
      </c>
      <c r="I314">
        <v>9</v>
      </c>
      <c r="J314">
        <v>14</v>
      </c>
      <c r="K314" t="s">
        <v>645</v>
      </c>
      <c r="L314" s="83">
        <v>958479999</v>
      </c>
      <c r="M314" s="74" t="str">
        <f t="shared" si="69"/>
        <v>1</v>
      </c>
      <c r="N314" s="74" t="str">
        <f t="shared" si="70"/>
        <v>1</v>
      </c>
      <c r="O314" s="74">
        <f t="shared" si="71"/>
      </c>
      <c r="P314" s="74" t="str">
        <f t="shared" si="72"/>
        <v>1.1.</v>
      </c>
      <c r="Q314" s="74">
        <f t="shared" si="73"/>
        <v>1</v>
      </c>
      <c r="R314" s="74" t="str">
        <f t="shared" si="74"/>
        <v>1.1.009</v>
      </c>
      <c r="S314" s="74" t="str">
        <f>IF(F314=81,CONCATENATE(11,R314),IF(F314=82,CONCATENATE(22,R314),IF(F314=83,CONCATENATE(33,R314),IF(F314=85,CONCATENATE(55,R314),CONCATENATE(F314,R314)))))</f>
        <v>331.1.009</v>
      </c>
      <c r="T314" s="119">
        <f t="shared" si="76"/>
        <v>958479999</v>
      </c>
      <c r="U314" s="111" t="str">
        <f t="shared" si="67"/>
        <v>Chao Baby</v>
      </c>
      <c r="W314">
        <v>28</v>
      </c>
      <c r="X314">
        <v>12</v>
      </c>
      <c r="Y314">
        <v>3</v>
      </c>
      <c r="Z314">
        <v>33</v>
      </c>
      <c r="AA314">
        <v>11</v>
      </c>
      <c r="AB314">
        <v>3</v>
      </c>
      <c r="AC314">
        <v>9</v>
      </c>
      <c r="AD314">
        <v>14</v>
      </c>
      <c r="AE314" t="s">
        <v>645</v>
      </c>
      <c r="AF314" s="84">
        <v>958479999</v>
      </c>
    </row>
    <row r="315" spans="1:32" ht="14.25">
      <c r="A315" s="74" t="str">
        <f t="shared" si="68"/>
        <v>33113</v>
      </c>
      <c r="B315" s="74" t="str">
        <f t="shared" si="77"/>
        <v>113</v>
      </c>
      <c r="C315">
        <v>28</v>
      </c>
      <c r="D315">
        <v>12</v>
      </c>
      <c r="E315">
        <v>3</v>
      </c>
      <c r="F315">
        <v>33</v>
      </c>
      <c r="G315">
        <v>11</v>
      </c>
      <c r="H315">
        <v>3</v>
      </c>
      <c r="I315">
        <v>9</v>
      </c>
      <c r="J315">
        <v>24</v>
      </c>
      <c r="K315" t="s">
        <v>646</v>
      </c>
      <c r="L315" s="83">
        <v>220750268</v>
      </c>
      <c r="M315" s="74" t="str">
        <f t="shared" si="69"/>
        <v>1</v>
      </c>
      <c r="N315" s="74" t="str">
        <f t="shared" si="70"/>
        <v>1</v>
      </c>
      <c r="O315" s="74">
        <f t="shared" si="71"/>
      </c>
      <c r="P315" s="74" t="str">
        <f t="shared" si="72"/>
        <v>1.1.</v>
      </c>
      <c r="Q315" s="74">
        <f t="shared" si="73"/>
        <v>1</v>
      </c>
      <c r="R315" s="74" t="str">
        <f t="shared" si="74"/>
        <v>1.1.009</v>
      </c>
      <c r="S315" s="74" t="str">
        <f t="shared" si="75"/>
        <v>331.1.009</v>
      </c>
      <c r="T315" s="84">
        <f t="shared" si="76"/>
        <v>220750268</v>
      </c>
      <c r="U315" s="111" t="str">
        <f t="shared" si="67"/>
        <v>Chao Baby</v>
      </c>
      <c r="W315">
        <v>28</v>
      </c>
      <c r="X315">
        <v>12</v>
      </c>
      <c r="Y315">
        <v>3</v>
      </c>
      <c r="Z315">
        <v>33</v>
      </c>
      <c r="AA315">
        <v>11</v>
      </c>
      <c r="AB315">
        <v>3</v>
      </c>
      <c r="AC315">
        <v>9</v>
      </c>
      <c r="AD315">
        <v>24</v>
      </c>
      <c r="AE315" t="s">
        <v>646</v>
      </c>
      <c r="AF315" s="84">
        <v>220750268</v>
      </c>
    </row>
    <row r="316" spans="1:32" ht="14.25">
      <c r="A316" s="74" t="str">
        <f t="shared" si="68"/>
        <v>33113</v>
      </c>
      <c r="B316" s="74" t="str">
        <f t="shared" si="77"/>
        <v>113</v>
      </c>
      <c r="C316">
        <v>28</v>
      </c>
      <c r="D316">
        <v>14</v>
      </c>
      <c r="E316">
        <v>3</v>
      </c>
      <c r="F316">
        <v>33</v>
      </c>
      <c r="G316">
        <v>11</v>
      </c>
      <c r="H316">
        <v>3</v>
      </c>
      <c r="I316">
        <v>9</v>
      </c>
      <c r="J316">
        <v>1</v>
      </c>
      <c r="K316" t="s">
        <v>649</v>
      </c>
      <c r="L316" s="83">
        <v>873862830</v>
      </c>
      <c r="M316" s="74" t="str">
        <f t="shared" si="69"/>
        <v>1</v>
      </c>
      <c r="N316" s="74" t="str">
        <f t="shared" si="70"/>
        <v>1</v>
      </c>
      <c r="O316" s="74">
        <f t="shared" si="71"/>
      </c>
      <c r="P316" s="74" t="str">
        <f t="shared" si="72"/>
        <v>1.1.</v>
      </c>
      <c r="Q316" s="74">
        <f t="shared" si="73"/>
        <v>1</v>
      </c>
      <c r="R316" s="74" t="str">
        <f t="shared" si="74"/>
        <v>1.1.009</v>
      </c>
      <c r="S316" s="74" t="str">
        <f t="shared" si="75"/>
        <v>331.1.009</v>
      </c>
      <c r="T316" s="84">
        <f t="shared" si="76"/>
        <v>873862830</v>
      </c>
      <c r="U316" s="111" t="str">
        <f t="shared" si="67"/>
        <v>Chao Baby</v>
      </c>
      <c r="W316">
        <v>28</v>
      </c>
      <c r="X316">
        <v>14</v>
      </c>
      <c r="Y316">
        <v>3</v>
      </c>
      <c r="Z316">
        <v>33</v>
      </c>
      <c r="AA316">
        <v>11</v>
      </c>
      <c r="AB316">
        <v>3</v>
      </c>
      <c r="AC316">
        <v>9</v>
      </c>
      <c r="AD316">
        <v>1</v>
      </c>
      <c r="AE316" t="s">
        <v>649</v>
      </c>
      <c r="AF316" s="84">
        <v>873862830</v>
      </c>
    </row>
    <row r="317" spans="1:32" ht="14.25">
      <c r="A317" s="74" t="str">
        <f t="shared" si="68"/>
        <v>33113</v>
      </c>
      <c r="B317" s="74" t="str">
        <f t="shared" si="77"/>
        <v>113</v>
      </c>
      <c r="C317">
        <v>28</v>
      </c>
      <c r="D317">
        <v>8</v>
      </c>
      <c r="E317">
        <v>3</v>
      </c>
      <c r="F317">
        <v>33</v>
      </c>
      <c r="G317">
        <v>11</v>
      </c>
      <c r="H317">
        <v>3</v>
      </c>
      <c r="I317">
        <v>6</v>
      </c>
      <c r="J317">
        <v>14</v>
      </c>
      <c r="K317" t="s">
        <v>642</v>
      </c>
      <c r="L317" s="83">
        <v>1392075</v>
      </c>
      <c r="M317" s="74" t="str">
        <f t="shared" si="69"/>
        <v>1</v>
      </c>
      <c r="N317" s="74" t="str">
        <f t="shared" si="70"/>
        <v>1</v>
      </c>
      <c r="O317" s="74">
        <f t="shared" si="71"/>
      </c>
      <c r="P317" s="74" t="str">
        <f t="shared" si="72"/>
        <v>1.1.</v>
      </c>
      <c r="Q317" s="74">
        <f t="shared" si="73"/>
        <v>1</v>
      </c>
      <c r="R317" s="74" t="str">
        <f t="shared" si="74"/>
        <v>1.1.006</v>
      </c>
      <c r="S317" s="74" t="str">
        <f t="shared" si="75"/>
        <v>331.1.006</v>
      </c>
      <c r="T317" s="84">
        <f t="shared" si="76"/>
        <v>1392075</v>
      </c>
      <c r="U317" s="111" t="str">
        <f t="shared" si="67"/>
        <v>Chao Baby</v>
      </c>
      <c r="W317">
        <v>28</v>
      </c>
      <c r="X317">
        <v>8</v>
      </c>
      <c r="Y317">
        <v>3</v>
      </c>
      <c r="Z317">
        <v>33</v>
      </c>
      <c r="AA317">
        <v>11</v>
      </c>
      <c r="AB317">
        <v>3</v>
      </c>
      <c r="AC317">
        <v>6</v>
      </c>
      <c r="AD317">
        <v>14</v>
      </c>
      <c r="AE317" t="s">
        <v>642</v>
      </c>
      <c r="AF317" s="84">
        <v>1392075</v>
      </c>
    </row>
    <row r="318" spans="1:32" ht="14.25">
      <c r="A318" s="74" t="str">
        <f t="shared" si="68"/>
        <v>33113</v>
      </c>
      <c r="B318" s="74" t="str">
        <f t="shared" si="77"/>
        <v>113</v>
      </c>
      <c r="C318">
        <v>28</v>
      </c>
      <c r="D318">
        <v>6</v>
      </c>
      <c r="E318">
        <v>3</v>
      </c>
      <c r="F318">
        <v>33</v>
      </c>
      <c r="G318">
        <v>11</v>
      </c>
      <c r="H318">
        <v>3</v>
      </c>
      <c r="I318">
        <v>9</v>
      </c>
      <c r="J318">
        <v>35</v>
      </c>
      <c r="K318" t="s">
        <v>637</v>
      </c>
      <c r="L318" s="83">
        <v>82153125</v>
      </c>
      <c r="M318" s="74" t="str">
        <f t="shared" si="69"/>
        <v>1</v>
      </c>
      <c r="N318" s="74" t="str">
        <f t="shared" si="70"/>
        <v>1</v>
      </c>
      <c r="O318" s="74">
        <f t="shared" si="71"/>
      </c>
      <c r="P318" s="74" t="str">
        <f t="shared" si="72"/>
        <v>1.1.</v>
      </c>
      <c r="Q318" s="74">
        <f t="shared" si="73"/>
        <v>1</v>
      </c>
      <c r="R318" s="74" t="str">
        <f t="shared" si="74"/>
        <v>1.1.009</v>
      </c>
      <c r="S318" s="74" t="str">
        <f t="shared" si="75"/>
        <v>331.1.009</v>
      </c>
      <c r="T318" s="84">
        <f t="shared" si="76"/>
        <v>82153125</v>
      </c>
      <c r="U318" s="111" t="str">
        <f t="shared" si="67"/>
        <v>Chao Baby</v>
      </c>
      <c r="W318">
        <v>28</v>
      </c>
      <c r="X318">
        <v>6</v>
      </c>
      <c r="Y318">
        <v>3</v>
      </c>
      <c r="Z318">
        <v>33</v>
      </c>
      <c r="AA318">
        <v>11</v>
      </c>
      <c r="AB318">
        <v>3</v>
      </c>
      <c r="AC318">
        <v>9</v>
      </c>
      <c r="AD318">
        <v>35</v>
      </c>
      <c r="AE318" t="s">
        <v>637</v>
      </c>
      <c r="AF318" s="84">
        <v>82153125</v>
      </c>
    </row>
    <row r="319" spans="1:32" ht="14.25">
      <c r="A319" s="74" t="str">
        <f t="shared" si="68"/>
        <v>33111</v>
      </c>
      <c r="B319" s="74" t="str">
        <f t="shared" si="77"/>
        <v>111</v>
      </c>
      <c r="C319">
        <v>28</v>
      </c>
      <c r="D319">
        <v>7</v>
      </c>
      <c r="E319">
        <v>3</v>
      </c>
      <c r="F319">
        <v>33</v>
      </c>
      <c r="G319">
        <v>11</v>
      </c>
      <c r="H319">
        <v>1</v>
      </c>
      <c r="I319">
        <v>1</v>
      </c>
      <c r="J319">
        <v>2</v>
      </c>
      <c r="K319" t="s">
        <v>640</v>
      </c>
      <c r="L319" s="83">
        <v>4142070</v>
      </c>
      <c r="M319" s="74" t="str">
        <f t="shared" si="69"/>
        <v>1</v>
      </c>
      <c r="N319" s="74" t="str">
        <f t="shared" si="70"/>
        <v>1</v>
      </c>
      <c r="O319" s="74">
        <f t="shared" si="71"/>
      </c>
      <c r="P319" s="74" t="str">
        <f t="shared" si="72"/>
        <v>1.1.</v>
      </c>
      <c r="Q319" s="74">
        <f t="shared" si="73"/>
        <v>1</v>
      </c>
      <c r="R319" s="74" t="str">
        <f t="shared" si="74"/>
        <v>1.1.001</v>
      </c>
      <c r="S319" s="74" t="str">
        <f t="shared" si="75"/>
        <v>331.1.001</v>
      </c>
      <c r="T319" s="84">
        <f t="shared" si="76"/>
        <v>4142070</v>
      </c>
      <c r="U319" s="111" t="str">
        <f t="shared" si="67"/>
        <v>Chao Baby</v>
      </c>
      <c r="W319">
        <v>28</v>
      </c>
      <c r="X319">
        <v>7</v>
      </c>
      <c r="Y319">
        <v>3</v>
      </c>
      <c r="Z319">
        <v>33</v>
      </c>
      <c r="AA319">
        <v>11</v>
      </c>
      <c r="AB319">
        <v>1</v>
      </c>
      <c r="AC319">
        <v>1</v>
      </c>
      <c r="AD319">
        <v>2</v>
      </c>
      <c r="AE319" t="s">
        <v>640</v>
      </c>
      <c r="AF319" s="84">
        <v>4142070</v>
      </c>
    </row>
    <row r="320" spans="1:32" ht="14.25">
      <c r="A320" s="74" t="str">
        <f t="shared" si="68"/>
        <v>33113</v>
      </c>
      <c r="B320" s="74" t="str">
        <f t="shared" si="77"/>
        <v>113</v>
      </c>
      <c r="C320">
        <v>28</v>
      </c>
      <c r="D320">
        <v>2</v>
      </c>
      <c r="E320">
        <v>3</v>
      </c>
      <c r="F320">
        <v>33</v>
      </c>
      <c r="G320">
        <v>11</v>
      </c>
      <c r="H320">
        <v>3</v>
      </c>
      <c r="I320">
        <v>9</v>
      </c>
      <c r="J320">
        <v>28</v>
      </c>
      <c r="K320" t="s">
        <v>582</v>
      </c>
      <c r="L320" s="83">
        <v>36400000</v>
      </c>
      <c r="M320" s="74" t="str">
        <f t="shared" si="69"/>
        <v>1</v>
      </c>
      <c r="N320" s="74" t="str">
        <f t="shared" si="70"/>
        <v>1</v>
      </c>
      <c r="O320" s="74">
        <f t="shared" si="71"/>
      </c>
      <c r="P320" s="74" t="str">
        <f t="shared" si="72"/>
        <v>1.1.</v>
      </c>
      <c r="Q320" s="74">
        <f t="shared" si="73"/>
        <v>1</v>
      </c>
      <c r="R320" s="74" t="str">
        <f t="shared" si="74"/>
        <v>1.1.009</v>
      </c>
      <c r="S320" s="74" t="str">
        <f t="shared" si="75"/>
        <v>331.1.009</v>
      </c>
      <c r="T320" s="84">
        <f t="shared" si="76"/>
        <v>36400000</v>
      </c>
      <c r="U320" s="111" t="str">
        <f t="shared" si="67"/>
        <v>Chao Baby</v>
      </c>
      <c r="W320">
        <v>28</v>
      </c>
      <c r="X320">
        <v>2</v>
      </c>
      <c r="Y320">
        <v>3</v>
      </c>
      <c r="Z320">
        <v>33</v>
      </c>
      <c r="AA320">
        <v>11</v>
      </c>
      <c r="AB320">
        <v>3</v>
      </c>
      <c r="AC320">
        <v>9</v>
      </c>
      <c r="AD320">
        <v>28</v>
      </c>
      <c r="AE320" t="s">
        <v>582</v>
      </c>
      <c r="AF320" s="84">
        <v>36400000</v>
      </c>
    </row>
    <row r="321" spans="1:32" ht="14.25">
      <c r="A321" s="74" t="str">
        <f t="shared" si="68"/>
        <v>33113</v>
      </c>
      <c r="B321" s="74" t="str">
        <f t="shared" si="77"/>
        <v>113</v>
      </c>
      <c r="C321">
        <v>28</v>
      </c>
      <c r="D321">
        <v>2</v>
      </c>
      <c r="E321">
        <v>3</v>
      </c>
      <c r="F321">
        <v>33</v>
      </c>
      <c r="G321">
        <v>11</v>
      </c>
      <c r="H321">
        <v>3</v>
      </c>
      <c r="I321">
        <v>9</v>
      </c>
      <c r="J321">
        <v>27</v>
      </c>
      <c r="K321" t="s">
        <v>581</v>
      </c>
      <c r="L321" s="83">
        <v>3120000</v>
      </c>
      <c r="M321" s="74" t="str">
        <f t="shared" si="69"/>
        <v>1</v>
      </c>
      <c r="N321" s="74" t="str">
        <f t="shared" si="70"/>
        <v>1</v>
      </c>
      <c r="O321" s="74">
        <f t="shared" si="71"/>
      </c>
      <c r="P321" s="74" t="str">
        <f t="shared" si="72"/>
        <v>1.1.</v>
      </c>
      <c r="Q321" s="74">
        <f t="shared" si="73"/>
        <v>1</v>
      </c>
      <c r="R321" s="74" t="str">
        <f t="shared" si="74"/>
        <v>1.1.009</v>
      </c>
      <c r="S321" s="74" t="str">
        <f t="shared" si="75"/>
        <v>331.1.009</v>
      </c>
      <c r="T321" s="84">
        <f t="shared" si="76"/>
        <v>3120000</v>
      </c>
      <c r="U321" s="111" t="str">
        <f t="shared" si="67"/>
        <v>Chao Baby</v>
      </c>
      <c r="W321">
        <v>28</v>
      </c>
      <c r="X321">
        <v>2</v>
      </c>
      <c r="Y321">
        <v>3</v>
      </c>
      <c r="Z321">
        <v>33</v>
      </c>
      <c r="AA321">
        <v>11</v>
      </c>
      <c r="AB321">
        <v>3</v>
      </c>
      <c r="AC321">
        <v>9</v>
      </c>
      <c r="AD321">
        <v>27</v>
      </c>
      <c r="AE321" t="s">
        <v>581</v>
      </c>
      <c r="AF321" s="84">
        <v>3120000</v>
      </c>
    </row>
    <row r="322" spans="1:32" ht="14.25">
      <c r="A322" s="74" t="str">
        <f t="shared" si="68"/>
        <v>11131</v>
      </c>
      <c r="B322" s="74" t="str">
        <f t="shared" si="77"/>
        <v>131</v>
      </c>
      <c r="C322">
        <v>29</v>
      </c>
      <c r="D322">
        <v>1</v>
      </c>
      <c r="E322">
        <v>3</v>
      </c>
      <c r="F322">
        <v>11</v>
      </c>
      <c r="G322">
        <v>13</v>
      </c>
      <c r="H322">
        <v>1</v>
      </c>
      <c r="I322">
        <v>29</v>
      </c>
      <c r="J322">
        <v>4</v>
      </c>
      <c r="K322" t="s">
        <v>650</v>
      </c>
      <c r="L322" s="83">
        <v>270300000</v>
      </c>
      <c r="M322" s="74" t="str">
        <f t="shared" si="69"/>
        <v>1</v>
      </c>
      <c r="N322" s="74" t="str">
        <f t="shared" si="70"/>
        <v>3</v>
      </c>
      <c r="O322" s="74">
        <f t="shared" si="71"/>
      </c>
      <c r="P322" s="74" t="str">
        <f t="shared" si="72"/>
        <v>1.3.</v>
      </c>
      <c r="Q322" s="74">
        <f t="shared" si="73"/>
        <v>2</v>
      </c>
      <c r="R322" s="74" t="str">
        <f t="shared" si="74"/>
        <v>1.3.029</v>
      </c>
      <c r="S322" s="74" t="str">
        <f>IF(F322=81,CONCATENATE(11,R322),IF(F322=82,CONCATENATE(22,R322),IF(F322=83,CONCATENATE(33,R322),IF(F322=85,CONCATENATE(55,R322),CONCATENATE(F322,R322)))))</f>
        <v>111.3.029</v>
      </c>
      <c r="T322" s="119">
        <f t="shared" si="76"/>
        <v>270300000</v>
      </c>
      <c r="U322" s="111" t="str">
        <f t="shared" si="67"/>
        <v>Chao Baby</v>
      </c>
      <c r="W322">
        <v>29</v>
      </c>
      <c r="X322">
        <v>1</v>
      </c>
      <c r="Y322">
        <v>3</v>
      </c>
      <c r="Z322">
        <v>11</v>
      </c>
      <c r="AA322">
        <v>13</v>
      </c>
      <c r="AB322">
        <v>1</v>
      </c>
      <c r="AC322">
        <v>29</v>
      </c>
      <c r="AD322">
        <v>4</v>
      </c>
      <c r="AE322" t="s">
        <v>650</v>
      </c>
      <c r="AF322" s="84">
        <v>270300000</v>
      </c>
    </row>
    <row r="323" spans="1:32" ht="14.25">
      <c r="A323" s="74" t="str">
        <f t="shared" si="68"/>
        <v>11132</v>
      </c>
      <c r="B323" s="74" t="str">
        <f t="shared" si="77"/>
        <v>132</v>
      </c>
      <c r="C323">
        <v>29</v>
      </c>
      <c r="D323">
        <v>1</v>
      </c>
      <c r="E323">
        <v>3</v>
      </c>
      <c r="F323">
        <v>11</v>
      </c>
      <c r="G323">
        <v>13</v>
      </c>
      <c r="H323">
        <v>2</v>
      </c>
      <c r="I323">
        <v>30</v>
      </c>
      <c r="J323">
        <v>3</v>
      </c>
      <c r="K323" t="s">
        <v>651</v>
      </c>
      <c r="L323" s="83">
        <v>21200000</v>
      </c>
      <c r="M323" s="74" t="str">
        <f t="shared" si="69"/>
        <v>1</v>
      </c>
      <c r="N323" s="74" t="str">
        <f t="shared" si="70"/>
        <v>3</v>
      </c>
      <c r="O323" s="74">
        <f t="shared" si="71"/>
      </c>
      <c r="P323" s="74" t="str">
        <f t="shared" si="72"/>
        <v>1.3.</v>
      </c>
      <c r="Q323" s="74">
        <f t="shared" si="73"/>
        <v>2</v>
      </c>
      <c r="R323" s="74" t="str">
        <f t="shared" si="74"/>
        <v>1.3.030</v>
      </c>
      <c r="S323" s="74" t="str">
        <f t="shared" si="75"/>
        <v>111.3.030</v>
      </c>
      <c r="T323" s="84">
        <f t="shared" si="76"/>
        <v>21200000</v>
      </c>
      <c r="U323" s="111" t="str">
        <f t="shared" si="67"/>
        <v>Chao Baby</v>
      </c>
      <c r="W323">
        <v>29</v>
      </c>
      <c r="X323">
        <v>1</v>
      </c>
      <c r="Y323">
        <v>3</v>
      </c>
      <c r="Z323">
        <v>11</v>
      </c>
      <c r="AA323">
        <v>13</v>
      </c>
      <c r="AB323">
        <v>2</v>
      </c>
      <c r="AC323">
        <v>30</v>
      </c>
      <c r="AD323">
        <v>3</v>
      </c>
      <c r="AE323" t="s">
        <v>651</v>
      </c>
      <c r="AF323" s="84">
        <v>21200000</v>
      </c>
    </row>
    <row r="324" spans="1:32" ht="14.25">
      <c r="A324" s="74" t="str">
        <f>IF(F324=81,CONCATENATE(11,B324),IF(F324=82,CONCATENATE(22,B324),IF(F324=83,CONCATENATE(33,B324),IF(F324=85,CONCATENATE(55,B324),CONCATENATE(F324,B324)))))</f>
        <v>11132</v>
      </c>
      <c r="B324" s="74" t="str">
        <f>CONCATENATE(G324,H324)</f>
        <v>132</v>
      </c>
      <c r="C324">
        <v>29</v>
      </c>
      <c r="D324">
        <v>1</v>
      </c>
      <c r="E324">
        <v>3</v>
      </c>
      <c r="F324">
        <v>11</v>
      </c>
      <c r="G324">
        <v>13</v>
      </c>
      <c r="H324">
        <v>2</v>
      </c>
      <c r="I324">
        <v>30</v>
      </c>
      <c r="J324">
        <v>4</v>
      </c>
      <c r="K324" t="s">
        <v>651</v>
      </c>
      <c r="L324" s="83">
        <v>399726000</v>
      </c>
      <c r="M324" s="74" t="str">
        <f>MID(G324,1,1)</f>
        <v>1</v>
      </c>
      <c r="N324" s="74" t="str">
        <f>MID(G324,2,1)</f>
        <v>3</v>
      </c>
      <c r="O324" s="74">
        <f>MID(H324,3,1)</f>
      </c>
      <c r="P324" s="74" t="str">
        <f>CONCATENATE(M324,".",N324,".",O324)</f>
        <v>1.3.</v>
      </c>
      <c r="Q324" s="74">
        <f>LEN(I324)</f>
        <v>2</v>
      </c>
      <c r="R324" s="74" t="str">
        <f>IF(Q324=2,CONCATENATE(P324,0,I324),IF(Q324=1,CONCATENATE(P324,0,0,I324),IF(Q324=3,CONCATENATE(P324,I324)," ")))</f>
        <v>1.3.030</v>
      </c>
      <c r="S324" s="74" t="str">
        <f>IF(F324=81,CONCATENATE(11,R324),IF(F324=82,CONCATENATE(22,R324),IF(F324=83,CONCATENATE(33,R324),IF(F324=85,CONCATENATE(55,R324),CONCATENATE(F324,R324)))))</f>
        <v>111.3.030</v>
      </c>
      <c r="T324" s="84">
        <f>L324</f>
        <v>399726000</v>
      </c>
      <c r="U324" s="111" t="str">
        <f>IF(C324=W324,IF(D324=X324,IF(E324=Y324,IF(F324=Z324,IF(G324=AA324,IF(H324=AB324,IF(I324=AC324,IF(J324=AD324,"Chao Baby","Revisar"))))))))</f>
        <v>Chao Baby</v>
      </c>
      <c r="W324">
        <v>29</v>
      </c>
      <c r="X324">
        <v>1</v>
      </c>
      <c r="Y324">
        <v>3</v>
      </c>
      <c r="Z324">
        <v>11</v>
      </c>
      <c r="AA324">
        <v>13</v>
      </c>
      <c r="AB324">
        <v>2</v>
      </c>
      <c r="AC324">
        <v>30</v>
      </c>
      <c r="AD324">
        <v>4</v>
      </c>
      <c r="AE324" t="s">
        <v>651</v>
      </c>
      <c r="AF324" s="84">
        <v>399726000</v>
      </c>
    </row>
    <row r="325" spans="1:32" ht="14.25">
      <c r="A325" s="74" t="str">
        <f t="shared" si="68"/>
        <v>11133</v>
      </c>
      <c r="B325" s="74" t="str">
        <f t="shared" si="77"/>
        <v>133</v>
      </c>
      <c r="C325">
        <v>29</v>
      </c>
      <c r="D325">
        <v>1</v>
      </c>
      <c r="E325">
        <v>3</v>
      </c>
      <c r="F325">
        <v>11</v>
      </c>
      <c r="G325">
        <v>13</v>
      </c>
      <c r="H325">
        <v>3</v>
      </c>
      <c r="I325">
        <v>15</v>
      </c>
      <c r="J325">
        <v>4</v>
      </c>
      <c r="K325" t="s">
        <v>652</v>
      </c>
      <c r="L325" s="83">
        <v>1116609300</v>
      </c>
      <c r="M325" s="74" t="str">
        <f t="shared" si="69"/>
        <v>1</v>
      </c>
      <c r="N325" s="74" t="str">
        <f t="shared" si="70"/>
        <v>3</v>
      </c>
      <c r="O325" s="74">
        <f t="shared" si="71"/>
      </c>
      <c r="P325" s="74" t="str">
        <f t="shared" si="72"/>
        <v>1.3.</v>
      </c>
      <c r="Q325" s="74">
        <f t="shared" si="73"/>
        <v>2</v>
      </c>
      <c r="R325" s="74" t="str">
        <f t="shared" si="74"/>
        <v>1.3.015</v>
      </c>
      <c r="S325" s="74" t="str">
        <f t="shared" si="75"/>
        <v>111.3.015</v>
      </c>
      <c r="T325" s="119">
        <f t="shared" si="76"/>
        <v>1116609300</v>
      </c>
      <c r="U325" s="111" t="str">
        <f t="shared" si="67"/>
        <v>Chao Baby</v>
      </c>
      <c r="W325">
        <v>29</v>
      </c>
      <c r="X325">
        <v>1</v>
      </c>
      <c r="Y325">
        <v>3</v>
      </c>
      <c r="Z325">
        <v>11</v>
      </c>
      <c r="AA325">
        <v>13</v>
      </c>
      <c r="AB325">
        <v>3</v>
      </c>
      <c r="AC325">
        <v>15</v>
      </c>
      <c r="AD325">
        <v>4</v>
      </c>
      <c r="AE325" t="s">
        <v>652</v>
      </c>
      <c r="AF325" s="84">
        <v>1116609300</v>
      </c>
    </row>
    <row r="326" spans="1:32" ht="14.25">
      <c r="A326" s="74" t="str">
        <f t="shared" si="68"/>
        <v>11133</v>
      </c>
      <c r="B326" s="74" t="str">
        <f t="shared" si="77"/>
        <v>133</v>
      </c>
      <c r="C326">
        <v>29</v>
      </c>
      <c r="D326">
        <v>1</v>
      </c>
      <c r="E326">
        <v>3</v>
      </c>
      <c r="F326">
        <v>11</v>
      </c>
      <c r="G326">
        <v>13</v>
      </c>
      <c r="H326">
        <v>3</v>
      </c>
      <c r="I326">
        <v>16</v>
      </c>
      <c r="J326">
        <v>4</v>
      </c>
      <c r="K326" t="s">
        <v>670</v>
      </c>
      <c r="L326" s="83">
        <v>1159710796</v>
      </c>
      <c r="M326" s="74" t="str">
        <f t="shared" si="69"/>
        <v>1</v>
      </c>
      <c r="N326" s="74" t="str">
        <f t="shared" si="70"/>
        <v>3</v>
      </c>
      <c r="O326" s="74">
        <f t="shared" si="71"/>
      </c>
      <c r="P326" s="74" t="str">
        <f t="shared" si="72"/>
        <v>1.3.</v>
      </c>
      <c r="Q326" s="74">
        <f t="shared" si="73"/>
        <v>2</v>
      </c>
      <c r="R326" s="74" t="str">
        <f t="shared" si="74"/>
        <v>1.3.016</v>
      </c>
      <c r="S326" s="74" t="str">
        <f t="shared" si="75"/>
        <v>111.3.016</v>
      </c>
      <c r="T326" s="119">
        <f t="shared" si="76"/>
        <v>1159710796</v>
      </c>
      <c r="U326" s="111" t="str">
        <f t="shared" si="67"/>
        <v>Chao Baby</v>
      </c>
      <c r="W326">
        <v>29</v>
      </c>
      <c r="X326">
        <v>1</v>
      </c>
      <c r="Y326">
        <v>3</v>
      </c>
      <c r="Z326">
        <v>11</v>
      </c>
      <c r="AA326">
        <v>13</v>
      </c>
      <c r="AB326">
        <v>3</v>
      </c>
      <c r="AC326">
        <v>16</v>
      </c>
      <c r="AD326">
        <v>4</v>
      </c>
      <c r="AE326" t="s">
        <v>670</v>
      </c>
      <c r="AF326" s="84">
        <v>1159710796</v>
      </c>
    </row>
    <row r="327" spans="1:32" ht="14.25">
      <c r="A327" s="74" t="str">
        <f t="shared" si="68"/>
        <v>11133</v>
      </c>
      <c r="B327" s="74" t="str">
        <f t="shared" si="77"/>
        <v>133</v>
      </c>
      <c r="C327">
        <v>29</v>
      </c>
      <c r="D327">
        <v>1</v>
      </c>
      <c r="E327">
        <v>3</v>
      </c>
      <c r="F327">
        <v>11</v>
      </c>
      <c r="G327">
        <v>13</v>
      </c>
      <c r="H327">
        <v>3</v>
      </c>
      <c r="I327">
        <v>17</v>
      </c>
      <c r="J327">
        <v>4</v>
      </c>
      <c r="K327" t="s">
        <v>765</v>
      </c>
      <c r="L327" s="83">
        <v>144790700</v>
      </c>
      <c r="M327" s="74" t="str">
        <f t="shared" si="69"/>
        <v>1</v>
      </c>
      <c r="N327" s="74" t="str">
        <f t="shared" si="70"/>
        <v>3</v>
      </c>
      <c r="O327" s="74">
        <f t="shared" si="71"/>
      </c>
      <c r="P327" s="74" t="str">
        <f t="shared" si="72"/>
        <v>1.3.</v>
      </c>
      <c r="Q327" s="74">
        <f t="shared" si="73"/>
        <v>2</v>
      </c>
      <c r="R327" s="74" t="str">
        <f t="shared" si="74"/>
        <v>1.3.017</v>
      </c>
      <c r="S327" s="74" t="str">
        <f t="shared" si="75"/>
        <v>111.3.017</v>
      </c>
      <c r="T327" s="119">
        <f t="shared" si="76"/>
        <v>144790700</v>
      </c>
      <c r="U327" s="111" t="str">
        <f t="shared" si="67"/>
        <v>Chao Baby</v>
      </c>
      <c r="W327">
        <v>29</v>
      </c>
      <c r="X327">
        <v>1</v>
      </c>
      <c r="Y327">
        <v>3</v>
      </c>
      <c r="Z327">
        <v>11</v>
      </c>
      <c r="AA327">
        <v>13</v>
      </c>
      <c r="AB327">
        <v>3</v>
      </c>
      <c r="AC327">
        <v>17</v>
      </c>
      <c r="AD327">
        <v>4</v>
      </c>
      <c r="AE327" t="s">
        <v>765</v>
      </c>
      <c r="AF327" s="84">
        <v>144790700</v>
      </c>
    </row>
    <row r="328" spans="1:32" ht="14.25">
      <c r="A328" s="74" t="str">
        <f t="shared" si="68"/>
        <v>11136</v>
      </c>
      <c r="B328" s="74" t="str">
        <f t="shared" si="77"/>
        <v>136</v>
      </c>
      <c r="C328">
        <v>29</v>
      </c>
      <c r="D328">
        <v>1</v>
      </c>
      <c r="E328">
        <v>3</v>
      </c>
      <c r="F328">
        <v>11</v>
      </c>
      <c r="G328">
        <v>13</v>
      </c>
      <c r="H328">
        <v>6</v>
      </c>
      <c r="I328">
        <v>18</v>
      </c>
      <c r="J328">
        <v>4</v>
      </c>
      <c r="K328" t="s">
        <v>653</v>
      </c>
      <c r="L328" s="83">
        <v>37100000</v>
      </c>
      <c r="M328" s="74" t="str">
        <f t="shared" si="69"/>
        <v>1</v>
      </c>
      <c r="N328" s="74" t="str">
        <f t="shared" si="70"/>
        <v>3</v>
      </c>
      <c r="O328" s="74">
        <f t="shared" si="71"/>
      </c>
      <c r="P328" s="74" t="str">
        <f t="shared" si="72"/>
        <v>1.3.</v>
      </c>
      <c r="Q328" s="74">
        <f t="shared" si="73"/>
        <v>2</v>
      </c>
      <c r="R328" s="74" t="str">
        <f t="shared" si="74"/>
        <v>1.3.018</v>
      </c>
      <c r="S328" s="74" t="str">
        <f t="shared" si="75"/>
        <v>111.3.018</v>
      </c>
      <c r="T328" s="119">
        <f t="shared" si="76"/>
        <v>37100000</v>
      </c>
      <c r="U328" s="111" t="str">
        <f t="shared" si="67"/>
        <v>Chao Baby</v>
      </c>
      <c r="W328">
        <v>29</v>
      </c>
      <c r="X328">
        <v>1</v>
      </c>
      <c r="Y328">
        <v>3</v>
      </c>
      <c r="Z328">
        <v>11</v>
      </c>
      <c r="AA328">
        <v>13</v>
      </c>
      <c r="AB328">
        <v>6</v>
      </c>
      <c r="AC328">
        <v>18</v>
      </c>
      <c r="AD328">
        <v>4</v>
      </c>
      <c r="AE328" t="s">
        <v>653</v>
      </c>
      <c r="AF328" s="84">
        <v>37100000</v>
      </c>
    </row>
    <row r="329" spans="1:32" ht="14.25">
      <c r="A329" s="74" t="str">
        <f t="shared" si="68"/>
        <v>11138</v>
      </c>
      <c r="B329" s="74" t="str">
        <f t="shared" si="77"/>
        <v>138</v>
      </c>
      <c r="C329">
        <v>29</v>
      </c>
      <c r="D329">
        <v>1</v>
      </c>
      <c r="E329">
        <v>3</v>
      </c>
      <c r="F329">
        <v>11</v>
      </c>
      <c r="G329">
        <v>13</v>
      </c>
      <c r="H329">
        <v>8</v>
      </c>
      <c r="I329">
        <v>20</v>
      </c>
      <c r="J329">
        <v>4</v>
      </c>
      <c r="K329" t="s">
        <v>654</v>
      </c>
      <c r="L329" s="83">
        <v>355100000</v>
      </c>
      <c r="M329" s="74" t="str">
        <f t="shared" si="69"/>
        <v>1</v>
      </c>
      <c r="N329" s="74" t="str">
        <f t="shared" si="70"/>
        <v>3</v>
      </c>
      <c r="O329" s="74">
        <f t="shared" si="71"/>
      </c>
      <c r="P329" s="74" t="str">
        <f t="shared" si="72"/>
        <v>1.3.</v>
      </c>
      <c r="Q329" s="74">
        <f t="shared" si="73"/>
        <v>2</v>
      </c>
      <c r="R329" s="74" t="str">
        <f t="shared" si="74"/>
        <v>1.3.020</v>
      </c>
      <c r="S329" s="74" t="str">
        <f t="shared" si="75"/>
        <v>111.3.020</v>
      </c>
      <c r="T329" s="119">
        <f t="shared" si="76"/>
        <v>355100000</v>
      </c>
      <c r="U329" s="111" t="str">
        <f t="shared" si="67"/>
        <v>Chao Baby</v>
      </c>
      <c r="W329">
        <v>29</v>
      </c>
      <c r="X329">
        <v>1</v>
      </c>
      <c r="Y329">
        <v>3</v>
      </c>
      <c r="Z329">
        <v>11</v>
      </c>
      <c r="AA329">
        <v>13</v>
      </c>
      <c r="AB329">
        <v>8</v>
      </c>
      <c r="AC329">
        <v>20</v>
      </c>
      <c r="AD329">
        <v>4</v>
      </c>
      <c r="AE329" t="s">
        <v>654</v>
      </c>
      <c r="AF329" s="84">
        <v>355100000</v>
      </c>
    </row>
    <row r="330" spans="1:32" ht="14.25">
      <c r="A330" s="74" t="str">
        <f>IF(F330=81,CONCATENATE(11,B330),IF(F330=82,CONCATENATE(22,B330),IF(F330=83,CONCATENATE(33,B330),IF(F330=85,CONCATENATE(55,B330),CONCATENATE(F330,B330)))))</f>
        <v>11138</v>
      </c>
      <c r="B330" s="74" t="str">
        <f>CONCATENATE(G330,H330)</f>
        <v>138</v>
      </c>
      <c r="C330">
        <v>29</v>
      </c>
      <c r="D330">
        <v>1</v>
      </c>
      <c r="E330">
        <v>3</v>
      </c>
      <c r="F330">
        <v>11</v>
      </c>
      <c r="G330">
        <v>13</v>
      </c>
      <c r="H330">
        <v>8</v>
      </c>
      <c r="I330">
        <v>20</v>
      </c>
      <c r="J330">
        <v>14</v>
      </c>
      <c r="K330" t="s">
        <v>654</v>
      </c>
      <c r="L330" s="83">
        <v>212000000</v>
      </c>
      <c r="M330" s="74" t="str">
        <f>MID(G330,1,1)</f>
        <v>1</v>
      </c>
      <c r="N330" s="74" t="str">
        <f>MID(G330,2,1)</f>
        <v>3</v>
      </c>
      <c r="O330" s="74">
        <f>MID(H330,3,1)</f>
      </c>
      <c r="P330" s="74" t="str">
        <f>CONCATENATE(M330,".",N330,".",O330)</f>
        <v>1.3.</v>
      </c>
      <c r="Q330" s="74">
        <f>LEN(I330)</f>
        <v>2</v>
      </c>
      <c r="R330" s="74" t="str">
        <f>IF(Q330=2,CONCATENATE(P330,0,I330),IF(Q330=1,CONCATENATE(P330,0,0,I330),IF(Q330=3,CONCATENATE(P330,I330)," ")))</f>
        <v>1.3.020</v>
      </c>
      <c r="S330" s="74" t="str">
        <f>IF(F330=81,CONCATENATE(11,R330),IF(F330=82,CONCATENATE(22,R330),IF(F330=83,CONCATENATE(33,R330),IF(F330=85,CONCATENATE(55,R330),CONCATENATE(F330,R330)))))</f>
        <v>111.3.020</v>
      </c>
      <c r="T330" s="119">
        <f>L330</f>
        <v>212000000</v>
      </c>
      <c r="U330" s="111" t="str">
        <f>IF(C330=W330,IF(D330=X330,IF(E330=Y330,IF(F330=Z330,IF(G330=AA330,IF(H330=AB330,IF(I330=AC330,IF(J330=AD330,"Chao Baby","Revisar"))))))))</f>
        <v>Chao Baby</v>
      </c>
      <c r="W330">
        <v>29</v>
      </c>
      <c r="X330">
        <v>1</v>
      </c>
      <c r="Y330">
        <v>3</v>
      </c>
      <c r="Z330">
        <v>11</v>
      </c>
      <c r="AA330">
        <v>13</v>
      </c>
      <c r="AB330">
        <v>8</v>
      </c>
      <c r="AC330">
        <v>20</v>
      </c>
      <c r="AD330">
        <v>14</v>
      </c>
      <c r="AE330" t="s">
        <v>654</v>
      </c>
      <c r="AF330" s="84">
        <v>212000000</v>
      </c>
    </row>
    <row r="331" spans="1:32" ht="14.25">
      <c r="A331" s="74" t="str">
        <f t="shared" si="68"/>
        <v>11138</v>
      </c>
      <c r="B331" s="74" t="str">
        <f t="shared" si="77"/>
        <v>138</v>
      </c>
      <c r="C331">
        <v>29</v>
      </c>
      <c r="D331">
        <v>1</v>
      </c>
      <c r="E331">
        <v>3</v>
      </c>
      <c r="F331">
        <v>11</v>
      </c>
      <c r="G331">
        <v>13</v>
      </c>
      <c r="H331">
        <v>8</v>
      </c>
      <c r="I331">
        <v>21</v>
      </c>
      <c r="J331">
        <v>5</v>
      </c>
      <c r="K331" t="s">
        <v>655</v>
      </c>
      <c r="L331" s="83">
        <v>180200000</v>
      </c>
      <c r="M331" s="74" t="str">
        <f t="shared" si="69"/>
        <v>1</v>
      </c>
      <c r="N331" s="74" t="str">
        <f t="shared" si="70"/>
        <v>3</v>
      </c>
      <c r="O331" s="74">
        <f t="shared" si="71"/>
      </c>
      <c r="P331" s="74" t="str">
        <f t="shared" si="72"/>
        <v>1.3.</v>
      </c>
      <c r="Q331" s="74">
        <f t="shared" si="73"/>
        <v>2</v>
      </c>
      <c r="R331" s="74" t="str">
        <f t="shared" si="74"/>
        <v>1.3.021</v>
      </c>
      <c r="S331" s="74" t="str">
        <f t="shared" si="75"/>
        <v>111.3.021</v>
      </c>
      <c r="T331" s="119">
        <f t="shared" si="76"/>
        <v>180200000</v>
      </c>
      <c r="U331" s="111" t="str">
        <f t="shared" si="67"/>
        <v>Chao Baby</v>
      </c>
      <c r="W331">
        <v>29</v>
      </c>
      <c r="X331">
        <v>1</v>
      </c>
      <c r="Y331">
        <v>3</v>
      </c>
      <c r="Z331">
        <v>11</v>
      </c>
      <c r="AA331">
        <v>13</v>
      </c>
      <c r="AB331">
        <v>8</v>
      </c>
      <c r="AC331">
        <v>21</v>
      </c>
      <c r="AD331">
        <v>5</v>
      </c>
      <c r="AE331" t="s">
        <v>655</v>
      </c>
      <c r="AF331" s="84">
        <v>180200000</v>
      </c>
    </row>
    <row r="332" spans="1:32" ht="14.25">
      <c r="A332" s="74" t="str">
        <f t="shared" si="68"/>
        <v>11151</v>
      </c>
      <c r="B332" s="74" t="str">
        <f t="shared" si="77"/>
        <v>151</v>
      </c>
      <c r="C332">
        <v>29</v>
      </c>
      <c r="D332">
        <v>1</v>
      </c>
      <c r="E332">
        <v>3</v>
      </c>
      <c r="F332">
        <v>11</v>
      </c>
      <c r="G332">
        <v>15</v>
      </c>
      <c r="H332">
        <v>1</v>
      </c>
      <c r="I332">
        <v>76</v>
      </c>
      <c r="J332">
        <v>4</v>
      </c>
      <c r="K332" t="s">
        <v>656</v>
      </c>
      <c r="L332" s="83">
        <v>55385000</v>
      </c>
      <c r="M332" s="74" t="str">
        <f t="shared" si="69"/>
        <v>1</v>
      </c>
      <c r="N332" s="74" t="str">
        <f t="shared" si="70"/>
        <v>5</v>
      </c>
      <c r="O332" s="74">
        <f t="shared" si="71"/>
      </c>
      <c r="P332" s="74" t="str">
        <f t="shared" si="72"/>
        <v>1.5.</v>
      </c>
      <c r="Q332" s="74">
        <f t="shared" si="73"/>
        <v>2</v>
      </c>
      <c r="R332" s="74" t="str">
        <f t="shared" si="74"/>
        <v>1.5.076</v>
      </c>
      <c r="S332" s="74" t="str">
        <f t="shared" si="75"/>
        <v>111.5.076</v>
      </c>
      <c r="T332" s="119">
        <f t="shared" si="76"/>
        <v>55385000</v>
      </c>
      <c r="U332" s="111" t="str">
        <f t="shared" si="67"/>
        <v>Chao Baby</v>
      </c>
      <c r="W332">
        <v>29</v>
      </c>
      <c r="X332">
        <v>1</v>
      </c>
      <c r="Y332">
        <v>3</v>
      </c>
      <c r="Z332">
        <v>11</v>
      </c>
      <c r="AA332">
        <v>15</v>
      </c>
      <c r="AB332">
        <v>1</v>
      </c>
      <c r="AC332">
        <v>76</v>
      </c>
      <c r="AD332">
        <v>4</v>
      </c>
      <c r="AE332" t="s">
        <v>656</v>
      </c>
      <c r="AF332" s="84">
        <v>55385000</v>
      </c>
    </row>
    <row r="333" spans="1:32" ht="14.25">
      <c r="A333" s="74" t="str">
        <f t="shared" si="68"/>
        <v>11151</v>
      </c>
      <c r="B333" s="74" t="str">
        <f t="shared" si="77"/>
        <v>151</v>
      </c>
      <c r="C333">
        <v>29</v>
      </c>
      <c r="D333">
        <v>1</v>
      </c>
      <c r="E333">
        <v>3</v>
      </c>
      <c r="F333">
        <v>11</v>
      </c>
      <c r="G333">
        <v>15</v>
      </c>
      <c r="H333">
        <v>1</v>
      </c>
      <c r="I333">
        <v>80</v>
      </c>
      <c r="J333">
        <v>4</v>
      </c>
      <c r="K333" t="s">
        <v>657</v>
      </c>
      <c r="L333" s="83">
        <v>13292400</v>
      </c>
      <c r="M333" s="74" t="str">
        <f t="shared" si="69"/>
        <v>1</v>
      </c>
      <c r="N333" s="74" t="str">
        <f t="shared" si="70"/>
        <v>5</v>
      </c>
      <c r="O333" s="74">
        <f t="shared" si="71"/>
      </c>
      <c r="P333" s="74" t="str">
        <f t="shared" si="72"/>
        <v>1.5.</v>
      </c>
      <c r="Q333" s="74">
        <f t="shared" si="73"/>
        <v>2</v>
      </c>
      <c r="R333" s="74" t="str">
        <f t="shared" si="74"/>
        <v>1.5.080</v>
      </c>
      <c r="S333" s="74" t="str">
        <f t="shared" si="75"/>
        <v>111.5.080</v>
      </c>
      <c r="T333" s="119">
        <f t="shared" si="76"/>
        <v>13292400</v>
      </c>
      <c r="U333" s="111" t="str">
        <f t="shared" si="67"/>
        <v>Chao Baby</v>
      </c>
      <c r="W333">
        <v>29</v>
      </c>
      <c r="X333">
        <v>1</v>
      </c>
      <c r="Y333">
        <v>3</v>
      </c>
      <c r="Z333">
        <v>11</v>
      </c>
      <c r="AA333">
        <v>15</v>
      </c>
      <c r="AB333">
        <v>1</v>
      </c>
      <c r="AC333">
        <v>80</v>
      </c>
      <c r="AD333">
        <v>4</v>
      </c>
      <c r="AE333" t="s">
        <v>657</v>
      </c>
      <c r="AF333" s="84">
        <v>13292400</v>
      </c>
    </row>
    <row r="334" spans="1:32" ht="14.25">
      <c r="A334" s="74" t="str">
        <f t="shared" si="68"/>
        <v>11152</v>
      </c>
      <c r="B334" s="74" t="str">
        <f t="shared" si="77"/>
        <v>152</v>
      </c>
      <c r="C334">
        <v>29</v>
      </c>
      <c r="D334">
        <v>1</v>
      </c>
      <c r="E334">
        <v>3</v>
      </c>
      <c r="F334">
        <v>11</v>
      </c>
      <c r="G334">
        <v>15</v>
      </c>
      <c r="H334">
        <v>2</v>
      </c>
      <c r="I334">
        <v>84</v>
      </c>
      <c r="J334">
        <v>4</v>
      </c>
      <c r="K334" t="s">
        <v>658</v>
      </c>
      <c r="L334" s="83">
        <v>424000000</v>
      </c>
      <c r="M334" s="74" t="str">
        <f t="shared" si="69"/>
        <v>1</v>
      </c>
      <c r="N334" s="74" t="str">
        <f t="shared" si="70"/>
        <v>5</v>
      </c>
      <c r="O334" s="74">
        <f t="shared" si="71"/>
      </c>
      <c r="P334" s="74" t="str">
        <f t="shared" si="72"/>
        <v>1.5.</v>
      </c>
      <c r="Q334" s="74">
        <f t="shared" si="73"/>
        <v>2</v>
      </c>
      <c r="R334" s="74" t="str">
        <f t="shared" si="74"/>
        <v>1.5.084</v>
      </c>
      <c r="S334" s="74" t="str">
        <f t="shared" si="75"/>
        <v>111.5.084</v>
      </c>
      <c r="T334" s="119">
        <f t="shared" si="76"/>
        <v>424000000</v>
      </c>
      <c r="U334" s="111" t="str">
        <f t="shared" si="67"/>
        <v>Chao Baby</v>
      </c>
      <c r="W334">
        <v>29</v>
      </c>
      <c r="X334">
        <v>1</v>
      </c>
      <c r="Y334">
        <v>3</v>
      </c>
      <c r="Z334">
        <v>11</v>
      </c>
      <c r="AA334">
        <v>15</v>
      </c>
      <c r="AB334">
        <v>2</v>
      </c>
      <c r="AC334">
        <v>84</v>
      </c>
      <c r="AD334">
        <v>4</v>
      </c>
      <c r="AE334" t="s">
        <v>658</v>
      </c>
      <c r="AF334" s="84">
        <v>424000000</v>
      </c>
    </row>
    <row r="335" spans="1:32" ht="14.25">
      <c r="A335" s="74" t="str">
        <f t="shared" si="68"/>
        <v>11153</v>
      </c>
      <c r="B335" s="74" t="str">
        <f t="shared" si="77"/>
        <v>153</v>
      </c>
      <c r="C335">
        <v>29</v>
      </c>
      <c r="D335">
        <v>1</v>
      </c>
      <c r="E335">
        <v>3</v>
      </c>
      <c r="F335">
        <v>11</v>
      </c>
      <c r="G335">
        <v>15</v>
      </c>
      <c r="H335">
        <v>3</v>
      </c>
      <c r="I335">
        <v>81</v>
      </c>
      <c r="J335">
        <v>4</v>
      </c>
      <c r="K335" t="s">
        <v>659</v>
      </c>
      <c r="L335" s="83">
        <v>868617000</v>
      </c>
      <c r="M335" s="74" t="str">
        <f t="shared" si="69"/>
        <v>1</v>
      </c>
      <c r="N335" s="74" t="str">
        <f t="shared" si="70"/>
        <v>5</v>
      </c>
      <c r="O335" s="74">
        <f t="shared" si="71"/>
      </c>
      <c r="P335" s="74" t="str">
        <f t="shared" si="72"/>
        <v>1.5.</v>
      </c>
      <c r="Q335" s="74">
        <f t="shared" si="73"/>
        <v>2</v>
      </c>
      <c r="R335" s="74" t="str">
        <f t="shared" si="74"/>
        <v>1.5.081</v>
      </c>
      <c r="S335" s="74" t="str">
        <f t="shared" si="75"/>
        <v>111.5.081</v>
      </c>
      <c r="T335" s="113">
        <f t="shared" si="76"/>
        <v>868617000</v>
      </c>
      <c r="U335" s="111" t="str">
        <f aca="true" t="shared" si="78" ref="U335:U401">IF(C335=W335,IF(D335=X335,IF(E335=Y335,IF(F335=Z335,IF(G335=AA335,IF(H335=AB335,IF(I335=AC335,IF(J335=AD335,"Chao Baby","Revisar"))))))))</f>
        <v>Chao Baby</v>
      </c>
      <c r="W335">
        <v>29</v>
      </c>
      <c r="X335">
        <v>1</v>
      </c>
      <c r="Y335">
        <v>3</v>
      </c>
      <c r="Z335">
        <v>11</v>
      </c>
      <c r="AA335">
        <v>15</v>
      </c>
      <c r="AB335">
        <v>3</v>
      </c>
      <c r="AC335">
        <v>81</v>
      </c>
      <c r="AD335">
        <v>4</v>
      </c>
      <c r="AE335" t="s">
        <v>659</v>
      </c>
      <c r="AF335" s="84">
        <v>868617000</v>
      </c>
    </row>
    <row r="336" spans="1:32" ht="14.25">
      <c r="A336" s="74" t="str">
        <f t="shared" si="68"/>
        <v>11153</v>
      </c>
      <c r="B336" s="74" t="str">
        <f t="shared" si="77"/>
        <v>153</v>
      </c>
      <c r="C336">
        <v>29</v>
      </c>
      <c r="D336">
        <v>1</v>
      </c>
      <c r="E336">
        <v>3</v>
      </c>
      <c r="F336">
        <v>11</v>
      </c>
      <c r="G336">
        <v>15</v>
      </c>
      <c r="H336">
        <v>3</v>
      </c>
      <c r="I336">
        <v>82</v>
      </c>
      <c r="J336">
        <v>4</v>
      </c>
      <c r="K336" t="s">
        <v>660</v>
      </c>
      <c r="L336" s="83">
        <v>556341000</v>
      </c>
      <c r="M336" s="74" t="str">
        <f t="shared" si="69"/>
        <v>1</v>
      </c>
      <c r="N336" s="74" t="str">
        <f t="shared" si="70"/>
        <v>5</v>
      </c>
      <c r="O336" s="74">
        <f t="shared" si="71"/>
      </c>
      <c r="P336" s="74" t="str">
        <f t="shared" si="72"/>
        <v>1.5.</v>
      </c>
      <c r="Q336" s="74">
        <f t="shared" si="73"/>
        <v>2</v>
      </c>
      <c r="R336" s="74" t="str">
        <f t="shared" si="74"/>
        <v>1.5.082</v>
      </c>
      <c r="S336" s="74" t="str">
        <f t="shared" si="75"/>
        <v>111.5.082</v>
      </c>
      <c r="T336" s="84">
        <f t="shared" si="76"/>
        <v>556341000</v>
      </c>
      <c r="U336" s="111" t="str">
        <f t="shared" si="78"/>
        <v>Chao Baby</v>
      </c>
      <c r="W336">
        <v>29</v>
      </c>
      <c r="X336">
        <v>1</v>
      </c>
      <c r="Y336">
        <v>3</v>
      </c>
      <c r="Z336">
        <v>11</v>
      </c>
      <c r="AA336">
        <v>15</v>
      </c>
      <c r="AB336">
        <v>3</v>
      </c>
      <c r="AC336">
        <v>82</v>
      </c>
      <c r="AD336">
        <v>4</v>
      </c>
      <c r="AE336" t="s">
        <v>660</v>
      </c>
      <c r="AF336" s="84">
        <v>556341000</v>
      </c>
    </row>
    <row r="337" spans="1:32" ht="14.25">
      <c r="A337" s="74" t="str">
        <f t="shared" si="68"/>
        <v>11153</v>
      </c>
      <c r="B337" s="74" t="str">
        <f t="shared" si="77"/>
        <v>153</v>
      </c>
      <c r="C337">
        <v>29</v>
      </c>
      <c r="D337">
        <v>1</v>
      </c>
      <c r="E337">
        <v>3</v>
      </c>
      <c r="F337">
        <v>11</v>
      </c>
      <c r="G337">
        <v>15</v>
      </c>
      <c r="H337">
        <v>3</v>
      </c>
      <c r="I337">
        <v>83</v>
      </c>
      <c r="J337">
        <v>4</v>
      </c>
      <c r="K337" t="s">
        <v>661</v>
      </c>
      <c r="L337" s="83">
        <v>116600000</v>
      </c>
      <c r="M337" s="74" t="str">
        <f t="shared" si="69"/>
        <v>1</v>
      </c>
      <c r="N337" s="74" t="str">
        <f t="shared" si="70"/>
        <v>5</v>
      </c>
      <c r="O337" s="74">
        <f t="shared" si="71"/>
      </c>
      <c r="P337" s="74" t="str">
        <f t="shared" si="72"/>
        <v>1.5.</v>
      </c>
      <c r="Q337" s="74">
        <f t="shared" si="73"/>
        <v>2</v>
      </c>
      <c r="R337" s="74" t="str">
        <f t="shared" si="74"/>
        <v>1.5.083</v>
      </c>
      <c r="S337" s="74" t="str">
        <f t="shared" si="75"/>
        <v>111.5.083</v>
      </c>
      <c r="T337" s="84">
        <f t="shared" si="76"/>
        <v>116600000</v>
      </c>
      <c r="U337" s="111" t="str">
        <f t="shared" si="78"/>
        <v>Chao Baby</v>
      </c>
      <c r="W337">
        <v>29</v>
      </c>
      <c r="X337">
        <v>1</v>
      </c>
      <c r="Y337">
        <v>3</v>
      </c>
      <c r="Z337">
        <v>11</v>
      </c>
      <c r="AA337">
        <v>15</v>
      </c>
      <c r="AB337">
        <v>3</v>
      </c>
      <c r="AC337">
        <v>83</v>
      </c>
      <c r="AD337">
        <v>4</v>
      </c>
      <c r="AE337" t="s">
        <v>661</v>
      </c>
      <c r="AF337" s="84">
        <v>116600000</v>
      </c>
    </row>
    <row r="338" spans="1:32" ht="14.25">
      <c r="A338" s="74" t="str">
        <f t="shared" si="68"/>
        <v>11154</v>
      </c>
      <c r="B338" s="74" t="str">
        <f t="shared" si="77"/>
        <v>154</v>
      </c>
      <c r="C338">
        <v>29</v>
      </c>
      <c r="D338">
        <v>1</v>
      </c>
      <c r="E338">
        <v>3</v>
      </c>
      <c r="F338">
        <v>11</v>
      </c>
      <c r="G338">
        <v>15</v>
      </c>
      <c r="H338">
        <v>4</v>
      </c>
      <c r="I338">
        <v>78</v>
      </c>
      <c r="J338">
        <v>4</v>
      </c>
      <c r="K338" t="s">
        <v>662</v>
      </c>
      <c r="L338" s="83">
        <v>169600000</v>
      </c>
      <c r="M338" s="74" t="str">
        <f t="shared" si="69"/>
        <v>1</v>
      </c>
      <c r="N338" s="74" t="str">
        <f t="shared" si="70"/>
        <v>5</v>
      </c>
      <c r="O338" s="74">
        <f t="shared" si="71"/>
      </c>
      <c r="P338" s="74" t="str">
        <f t="shared" si="72"/>
        <v>1.5.</v>
      </c>
      <c r="Q338" s="74">
        <f t="shared" si="73"/>
        <v>2</v>
      </c>
      <c r="R338" s="74" t="str">
        <f t="shared" si="74"/>
        <v>1.5.078</v>
      </c>
      <c r="S338" s="74" t="str">
        <f t="shared" si="75"/>
        <v>111.5.078</v>
      </c>
      <c r="T338" s="84">
        <f t="shared" si="76"/>
        <v>169600000</v>
      </c>
      <c r="U338" s="111" t="str">
        <f t="shared" si="78"/>
        <v>Chao Baby</v>
      </c>
      <c r="W338">
        <v>29</v>
      </c>
      <c r="X338">
        <v>1</v>
      </c>
      <c r="Y338">
        <v>3</v>
      </c>
      <c r="Z338">
        <v>11</v>
      </c>
      <c r="AA338">
        <v>15</v>
      </c>
      <c r="AB338">
        <v>4</v>
      </c>
      <c r="AC338">
        <v>78</v>
      </c>
      <c r="AD338">
        <v>4</v>
      </c>
      <c r="AE338" t="s">
        <v>662</v>
      </c>
      <c r="AF338" s="84">
        <v>169600000</v>
      </c>
    </row>
    <row r="339" spans="1:32" ht="14.25">
      <c r="A339" s="74" t="str">
        <f t="shared" si="68"/>
        <v>11154</v>
      </c>
      <c r="B339" s="74" t="str">
        <f t="shared" si="77"/>
        <v>154</v>
      </c>
      <c r="C339">
        <v>29</v>
      </c>
      <c r="D339">
        <v>1</v>
      </c>
      <c r="E339">
        <v>3</v>
      </c>
      <c r="F339">
        <v>11</v>
      </c>
      <c r="G339">
        <v>15</v>
      </c>
      <c r="H339">
        <v>4</v>
      </c>
      <c r="I339">
        <v>79</v>
      </c>
      <c r="J339">
        <v>4</v>
      </c>
      <c r="K339" t="s">
        <v>663</v>
      </c>
      <c r="L339" s="83">
        <v>2096000000</v>
      </c>
      <c r="M339" s="74" t="str">
        <f t="shared" si="69"/>
        <v>1</v>
      </c>
      <c r="N339" s="74" t="str">
        <f t="shared" si="70"/>
        <v>5</v>
      </c>
      <c r="O339" s="74">
        <f t="shared" si="71"/>
      </c>
      <c r="P339" s="74" t="str">
        <f t="shared" si="72"/>
        <v>1.5.</v>
      </c>
      <c r="Q339" s="74">
        <f t="shared" si="73"/>
        <v>2</v>
      </c>
      <c r="R339" s="74" t="str">
        <f t="shared" si="74"/>
        <v>1.5.079</v>
      </c>
      <c r="S339" s="74" t="str">
        <f t="shared" si="75"/>
        <v>111.5.079</v>
      </c>
      <c r="T339" s="84">
        <f t="shared" si="76"/>
        <v>2096000000</v>
      </c>
      <c r="U339" s="111" t="str">
        <f t="shared" si="78"/>
        <v>Chao Baby</v>
      </c>
      <c r="W339">
        <v>29</v>
      </c>
      <c r="X339">
        <v>1</v>
      </c>
      <c r="Y339">
        <v>3</v>
      </c>
      <c r="Z339">
        <v>11</v>
      </c>
      <c r="AA339">
        <v>15</v>
      </c>
      <c r="AB339">
        <v>4</v>
      </c>
      <c r="AC339">
        <v>79</v>
      </c>
      <c r="AD339">
        <v>4</v>
      </c>
      <c r="AE339" t="s">
        <v>663</v>
      </c>
      <c r="AF339" s="84">
        <v>2096000000</v>
      </c>
    </row>
    <row r="340" spans="1:32" ht="14.25">
      <c r="A340" s="74" t="str">
        <f t="shared" si="68"/>
        <v>11331</v>
      </c>
      <c r="B340" s="74" t="str">
        <f t="shared" si="77"/>
        <v>331</v>
      </c>
      <c r="C340">
        <v>29</v>
      </c>
      <c r="D340">
        <v>1</v>
      </c>
      <c r="E340">
        <v>3</v>
      </c>
      <c r="F340">
        <v>11</v>
      </c>
      <c r="G340">
        <v>33</v>
      </c>
      <c r="H340">
        <v>1</v>
      </c>
      <c r="I340">
        <v>22</v>
      </c>
      <c r="J340">
        <v>4</v>
      </c>
      <c r="K340" t="s">
        <v>664</v>
      </c>
      <c r="L340" s="83">
        <v>95400000</v>
      </c>
      <c r="M340" s="74" t="str">
        <f t="shared" si="69"/>
        <v>3</v>
      </c>
      <c r="N340" s="74" t="str">
        <f t="shared" si="70"/>
        <v>3</v>
      </c>
      <c r="O340" s="74">
        <f t="shared" si="71"/>
      </c>
      <c r="P340" s="74" t="str">
        <f t="shared" si="72"/>
        <v>3.3.</v>
      </c>
      <c r="Q340" s="74">
        <f t="shared" si="73"/>
        <v>2</v>
      </c>
      <c r="R340" s="74" t="str">
        <f t="shared" si="74"/>
        <v>3.3.022</v>
      </c>
      <c r="S340" s="74" t="str">
        <f t="shared" si="75"/>
        <v>113.3.022</v>
      </c>
      <c r="T340" s="84">
        <f t="shared" si="76"/>
        <v>95400000</v>
      </c>
      <c r="U340" s="111" t="str">
        <f t="shared" si="78"/>
        <v>Chao Baby</v>
      </c>
      <c r="W340">
        <v>29</v>
      </c>
      <c r="X340">
        <v>1</v>
      </c>
      <c r="Y340">
        <v>3</v>
      </c>
      <c r="Z340">
        <v>11</v>
      </c>
      <c r="AA340">
        <v>33</v>
      </c>
      <c r="AB340">
        <v>1</v>
      </c>
      <c r="AC340">
        <v>22</v>
      </c>
      <c r="AD340">
        <v>4</v>
      </c>
      <c r="AE340" t="s">
        <v>664</v>
      </c>
      <c r="AF340" s="84">
        <v>95400000</v>
      </c>
    </row>
    <row r="341" spans="1:32" ht="14.25">
      <c r="A341" s="74" t="str">
        <f t="shared" si="68"/>
        <v>11342</v>
      </c>
      <c r="B341" s="74" t="str">
        <f t="shared" si="77"/>
        <v>342</v>
      </c>
      <c r="C341">
        <v>29</v>
      </c>
      <c r="D341">
        <v>1</v>
      </c>
      <c r="E341">
        <v>3</v>
      </c>
      <c r="F341">
        <v>11</v>
      </c>
      <c r="G341">
        <v>34</v>
      </c>
      <c r="H341">
        <v>2</v>
      </c>
      <c r="I341">
        <v>23</v>
      </c>
      <c r="J341">
        <v>5</v>
      </c>
      <c r="K341" t="s">
        <v>665</v>
      </c>
      <c r="L341" s="83">
        <v>1203516050</v>
      </c>
      <c r="M341" s="74" t="str">
        <f t="shared" si="69"/>
        <v>3</v>
      </c>
      <c r="N341" s="74" t="str">
        <f t="shared" si="70"/>
        <v>4</v>
      </c>
      <c r="O341" s="74">
        <f t="shared" si="71"/>
      </c>
      <c r="P341" s="74" t="str">
        <f t="shared" si="72"/>
        <v>3.4.</v>
      </c>
      <c r="Q341" s="74">
        <f t="shared" si="73"/>
        <v>2</v>
      </c>
      <c r="R341" s="74" t="str">
        <f t="shared" si="74"/>
        <v>3.4.023</v>
      </c>
      <c r="S341" s="74" t="str">
        <f t="shared" si="75"/>
        <v>113.4.023</v>
      </c>
      <c r="T341" s="84">
        <f t="shared" si="76"/>
        <v>1203516050</v>
      </c>
      <c r="U341" s="111" t="str">
        <f t="shared" si="78"/>
        <v>Chao Baby</v>
      </c>
      <c r="W341">
        <v>29</v>
      </c>
      <c r="X341">
        <v>1</v>
      </c>
      <c r="Y341">
        <v>3</v>
      </c>
      <c r="Z341">
        <v>11</v>
      </c>
      <c r="AA341">
        <v>34</v>
      </c>
      <c r="AB341">
        <v>2</v>
      </c>
      <c r="AC341">
        <v>23</v>
      </c>
      <c r="AD341">
        <v>5</v>
      </c>
      <c r="AE341" t="s">
        <v>665</v>
      </c>
      <c r="AF341" s="84">
        <v>1203516050</v>
      </c>
    </row>
    <row r="342" spans="1:32" ht="14.25">
      <c r="A342" s="74" t="str">
        <f t="shared" si="68"/>
        <v>11441</v>
      </c>
      <c r="B342" s="74" t="str">
        <f t="shared" si="77"/>
        <v>441</v>
      </c>
      <c r="C342">
        <v>29</v>
      </c>
      <c r="D342">
        <v>1</v>
      </c>
      <c r="E342">
        <v>3</v>
      </c>
      <c r="F342">
        <v>11</v>
      </c>
      <c r="G342">
        <v>44</v>
      </c>
      <c r="H342">
        <v>1</v>
      </c>
      <c r="I342">
        <v>24</v>
      </c>
      <c r="J342">
        <v>4</v>
      </c>
      <c r="K342" t="s">
        <v>666</v>
      </c>
      <c r="L342" s="83">
        <v>141260798</v>
      </c>
      <c r="M342" s="74" t="str">
        <f t="shared" si="69"/>
        <v>4</v>
      </c>
      <c r="N342" s="74" t="str">
        <f t="shared" si="70"/>
        <v>4</v>
      </c>
      <c r="O342" s="74">
        <f t="shared" si="71"/>
      </c>
      <c r="P342" s="74" t="str">
        <f t="shared" si="72"/>
        <v>4.4.</v>
      </c>
      <c r="Q342" s="74">
        <f t="shared" si="73"/>
        <v>2</v>
      </c>
      <c r="R342" s="74" t="str">
        <f t="shared" si="74"/>
        <v>4.4.024</v>
      </c>
      <c r="S342" s="74" t="str">
        <f t="shared" si="75"/>
        <v>114.4.024</v>
      </c>
      <c r="T342" s="113">
        <f t="shared" si="76"/>
        <v>141260798</v>
      </c>
      <c r="U342" s="111" t="str">
        <f t="shared" si="78"/>
        <v>Chao Baby</v>
      </c>
      <c r="W342">
        <v>29</v>
      </c>
      <c r="X342">
        <v>1</v>
      </c>
      <c r="Y342">
        <v>3</v>
      </c>
      <c r="Z342">
        <v>11</v>
      </c>
      <c r="AA342">
        <v>44</v>
      </c>
      <c r="AB342">
        <v>1</v>
      </c>
      <c r="AC342">
        <v>24</v>
      </c>
      <c r="AD342">
        <v>4</v>
      </c>
      <c r="AE342" t="s">
        <v>666</v>
      </c>
      <c r="AF342" s="84">
        <v>141260798</v>
      </c>
    </row>
    <row r="343" spans="1:32" ht="14.25">
      <c r="A343" s="74" t="str">
        <f aca="true" t="shared" si="79" ref="A343:A410">IF(F343=81,CONCATENATE(11,B343),IF(F343=82,CONCATENATE(22,B343),IF(F343=83,CONCATENATE(33,B343),IF(F343=85,CONCATENATE(55,B343),CONCATENATE(F343,B343)))))</f>
        <v>11441</v>
      </c>
      <c r="B343" s="74" t="str">
        <f t="shared" si="77"/>
        <v>441</v>
      </c>
      <c r="C343">
        <v>29</v>
      </c>
      <c r="D343">
        <v>1</v>
      </c>
      <c r="E343">
        <v>3</v>
      </c>
      <c r="F343">
        <v>11</v>
      </c>
      <c r="G343">
        <v>44</v>
      </c>
      <c r="H343">
        <v>1</v>
      </c>
      <c r="I343">
        <v>25</v>
      </c>
      <c r="J343">
        <v>2</v>
      </c>
      <c r="K343" t="s">
        <v>667</v>
      </c>
      <c r="L343" s="83">
        <v>734530004</v>
      </c>
      <c r="M343" s="74" t="str">
        <f aca="true" t="shared" si="80" ref="M343:M410">MID(G343,1,1)</f>
        <v>4</v>
      </c>
      <c r="N343" s="74" t="str">
        <f aca="true" t="shared" si="81" ref="N343:N410">MID(G343,2,1)</f>
        <v>4</v>
      </c>
      <c r="O343" s="74">
        <f aca="true" t="shared" si="82" ref="O343:O410">MID(H343,3,1)</f>
      </c>
      <c r="P343" s="74" t="str">
        <f aca="true" t="shared" si="83" ref="P343:P410">CONCATENATE(M343,".",N343,".",O343)</f>
        <v>4.4.</v>
      </c>
      <c r="Q343" s="74">
        <f aca="true" t="shared" si="84" ref="Q343:Q410">LEN(I343)</f>
        <v>2</v>
      </c>
      <c r="R343" s="74" t="str">
        <f aca="true" t="shared" si="85" ref="R343:R410">IF(Q343=2,CONCATENATE(P343,0,I343),IF(Q343=1,CONCATENATE(P343,0,0,I343),IF(Q343=3,CONCATENATE(P343,I343)," ")))</f>
        <v>4.4.025</v>
      </c>
      <c r="S343" s="74" t="str">
        <f t="shared" si="75"/>
        <v>114.4.025</v>
      </c>
      <c r="T343" s="113">
        <f t="shared" si="76"/>
        <v>734530004</v>
      </c>
      <c r="U343" s="111" t="str">
        <f t="shared" si="78"/>
        <v>Chao Baby</v>
      </c>
      <c r="W343">
        <v>29</v>
      </c>
      <c r="X343">
        <v>1</v>
      </c>
      <c r="Y343">
        <v>3</v>
      </c>
      <c r="Z343">
        <v>11</v>
      </c>
      <c r="AA343">
        <v>44</v>
      </c>
      <c r="AB343">
        <v>1</v>
      </c>
      <c r="AC343">
        <v>25</v>
      </c>
      <c r="AD343">
        <v>2</v>
      </c>
      <c r="AE343" t="s">
        <v>667</v>
      </c>
      <c r="AF343" s="84">
        <v>734530004</v>
      </c>
    </row>
    <row r="344" spans="1:32" ht="14.25">
      <c r="A344" s="74" t="str">
        <f t="shared" si="79"/>
        <v>11441</v>
      </c>
      <c r="B344" s="74" t="str">
        <f t="shared" si="77"/>
        <v>441</v>
      </c>
      <c r="C344">
        <v>29</v>
      </c>
      <c r="D344">
        <v>1</v>
      </c>
      <c r="E344">
        <v>3</v>
      </c>
      <c r="F344">
        <v>11</v>
      </c>
      <c r="G344">
        <v>44</v>
      </c>
      <c r="H344">
        <v>1</v>
      </c>
      <c r="I344">
        <v>25</v>
      </c>
      <c r="J344">
        <v>3</v>
      </c>
      <c r="K344" t="s">
        <v>667</v>
      </c>
      <c r="L344" s="83">
        <v>434600000</v>
      </c>
      <c r="M344" s="74" t="str">
        <f t="shared" si="80"/>
        <v>4</v>
      </c>
      <c r="N344" s="74" t="str">
        <f t="shared" si="81"/>
        <v>4</v>
      </c>
      <c r="O344" s="74">
        <f t="shared" si="82"/>
      </c>
      <c r="P344" s="74" t="str">
        <f t="shared" si="83"/>
        <v>4.4.</v>
      </c>
      <c r="Q344" s="74">
        <f t="shared" si="84"/>
        <v>2</v>
      </c>
      <c r="R344" s="74" t="str">
        <f t="shared" si="85"/>
        <v>4.4.025</v>
      </c>
      <c r="S344" s="74" t="str">
        <f aca="true" t="shared" si="86" ref="S344:S411">IF(F344=81,CONCATENATE(11,R344),IF(F344=82,CONCATENATE(22,R344),IF(F344=83,CONCATENATE(33,R344),IF(F344=85,CONCATENATE(55,R344),CONCATENATE(F344,R344)))))</f>
        <v>114.4.025</v>
      </c>
      <c r="T344" s="113">
        <f aca="true" t="shared" si="87" ref="T344:T411">L344</f>
        <v>434600000</v>
      </c>
      <c r="U344" s="111" t="str">
        <f t="shared" si="78"/>
        <v>Chao Baby</v>
      </c>
      <c r="W344">
        <v>29</v>
      </c>
      <c r="X344">
        <v>1</v>
      </c>
      <c r="Y344">
        <v>3</v>
      </c>
      <c r="Z344">
        <v>11</v>
      </c>
      <c r="AA344">
        <v>44</v>
      </c>
      <c r="AB344">
        <v>1</v>
      </c>
      <c r="AC344">
        <v>25</v>
      </c>
      <c r="AD344">
        <v>3</v>
      </c>
      <c r="AE344" t="s">
        <v>667</v>
      </c>
      <c r="AF344" s="84">
        <v>434600000</v>
      </c>
    </row>
    <row r="345" spans="1:32" ht="14.25">
      <c r="A345" s="74" t="str">
        <f t="shared" si="79"/>
        <v>11441</v>
      </c>
      <c r="B345" s="74" t="str">
        <f t="shared" si="77"/>
        <v>441</v>
      </c>
      <c r="C345">
        <v>29</v>
      </c>
      <c r="D345">
        <v>1</v>
      </c>
      <c r="E345">
        <v>3</v>
      </c>
      <c r="F345">
        <v>11</v>
      </c>
      <c r="G345">
        <v>44</v>
      </c>
      <c r="H345">
        <v>1</v>
      </c>
      <c r="I345">
        <v>25</v>
      </c>
      <c r="J345">
        <v>4</v>
      </c>
      <c r="K345" t="s">
        <v>667</v>
      </c>
      <c r="L345" s="83">
        <v>15949996</v>
      </c>
      <c r="M345" s="74" t="str">
        <f t="shared" si="80"/>
        <v>4</v>
      </c>
      <c r="N345" s="74" t="str">
        <f t="shared" si="81"/>
        <v>4</v>
      </c>
      <c r="O345" s="74">
        <f t="shared" si="82"/>
      </c>
      <c r="P345" s="74" t="str">
        <f t="shared" si="83"/>
        <v>4.4.</v>
      </c>
      <c r="Q345" s="74">
        <f t="shared" si="84"/>
        <v>2</v>
      </c>
      <c r="R345" s="74" t="str">
        <f t="shared" si="85"/>
        <v>4.4.025</v>
      </c>
      <c r="S345" s="74" t="str">
        <f>IF(F345=81,CONCATENATE(11,R345),IF(F345=82,CONCATENATE(22,R345),IF(F345=83,CONCATENATE(33,R345),IF(F345=85,CONCATENATE(55,R345),CONCATENATE(F345,R345)))))</f>
        <v>114.4.025</v>
      </c>
      <c r="T345" s="119">
        <f t="shared" si="87"/>
        <v>15949996</v>
      </c>
      <c r="U345" s="111" t="str">
        <f t="shared" si="78"/>
        <v>Chao Baby</v>
      </c>
      <c r="W345">
        <v>29</v>
      </c>
      <c r="X345">
        <v>1</v>
      </c>
      <c r="Y345">
        <v>3</v>
      </c>
      <c r="Z345">
        <v>11</v>
      </c>
      <c r="AA345">
        <v>44</v>
      </c>
      <c r="AB345">
        <v>1</v>
      </c>
      <c r="AC345">
        <v>25</v>
      </c>
      <c r="AD345">
        <v>4</v>
      </c>
      <c r="AE345" t="s">
        <v>667</v>
      </c>
      <c r="AF345" s="84">
        <v>15949996</v>
      </c>
    </row>
    <row r="346" spans="1:32" ht="14.25">
      <c r="A346" s="74" t="str">
        <f t="shared" si="79"/>
        <v>11441</v>
      </c>
      <c r="B346" s="74" t="str">
        <f t="shared" si="77"/>
        <v>441</v>
      </c>
      <c r="C346">
        <v>29</v>
      </c>
      <c r="D346">
        <v>1</v>
      </c>
      <c r="E346">
        <v>3</v>
      </c>
      <c r="F346">
        <v>11</v>
      </c>
      <c r="G346">
        <v>44</v>
      </c>
      <c r="H346">
        <v>1</v>
      </c>
      <c r="I346">
        <v>26</v>
      </c>
      <c r="J346">
        <v>4</v>
      </c>
      <c r="K346" t="s">
        <v>668</v>
      </c>
      <c r="L346" s="83">
        <v>345560000</v>
      </c>
      <c r="M346" s="74" t="str">
        <f t="shared" si="80"/>
        <v>4</v>
      </c>
      <c r="N346" s="74" t="str">
        <f t="shared" si="81"/>
        <v>4</v>
      </c>
      <c r="O346" s="74">
        <f t="shared" si="82"/>
      </c>
      <c r="P346" s="74" t="str">
        <f t="shared" si="83"/>
        <v>4.4.</v>
      </c>
      <c r="Q346" s="74">
        <f t="shared" si="84"/>
        <v>2</v>
      </c>
      <c r="R346" s="74" t="str">
        <f t="shared" si="85"/>
        <v>4.4.026</v>
      </c>
      <c r="S346" s="74" t="str">
        <f t="shared" si="86"/>
        <v>114.4.026</v>
      </c>
      <c r="T346" s="84">
        <f t="shared" si="87"/>
        <v>345560000</v>
      </c>
      <c r="U346" s="111" t="str">
        <f t="shared" si="78"/>
        <v>Chao Baby</v>
      </c>
      <c r="W346">
        <v>29</v>
      </c>
      <c r="X346">
        <v>1</v>
      </c>
      <c r="Y346">
        <v>3</v>
      </c>
      <c r="Z346">
        <v>11</v>
      </c>
      <c r="AA346">
        <v>44</v>
      </c>
      <c r="AB346">
        <v>1</v>
      </c>
      <c r="AC346">
        <v>26</v>
      </c>
      <c r="AD346">
        <v>4</v>
      </c>
      <c r="AE346" t="s">
        <v>668</v>
      </c>
      <c r="AF346" s="84">
        <v>345560000</v>
      </c>
    </row>
    <row r="347" spans="1:32" ht="14.25">
      <c r="A347" s="74" t="str">
        <f>IF(F347=81,CONCATENATE(11,B347),IF(F347=82,CONCATENATE(22,B347),IF(F347=83,CONCATENATE(33,B347),IF(F347=85,CONCATENATE(55,B347),CONCATENATE(F347,B347)))))</f>
        <v>11441</v>
      </c>
      <c r="B347" s="74" t="str">
        <f>CONCATENATE(G347,H347)</f>
        <v>441</v>
      </c>
      <c r="C347">
        <v>29</v>
      </c>
      <c r="D347">
        <v>1</v>
      </c>
      <c r="E347">
        <v>3</v>
      </c>
      <c r="F347">
        <v>11</v>
      </c>
      <c r="G347">
        <v>44</v>
      </c>
      <c r="H347">
        <v>1</v>
      </c>
      <c r="I347">
        <v>26</v>
      </c>
      <c r="J347">
        <v>5</v>
      </c>
      <c r="K347" t="s">
        <v>668</v>
      </c>
      <c r="L347" s="83">
        <v>480699400</v>
      </c>
      <c r="M347" s="74" t="str">
        <f>MID(G347,1,1)</f>
        <v>4</v>
      </c>
      <c r="N347" s="74" t="str">
        <f>MID(G347,2,1)</f>
        <v>4</v>
      </c>
      <c r="O347" s="74">
        <f>MID(H347,3,1)</f>
      </c>
      <c r="P347" s="74" t="str">
        <f>CONCATENATE(M347,".",N347,".",O347)</f>
        <v>4.4.</v>
      </c>
      <c r="Q347" s="74">
        <f>LEN(I347)</f>
        <v>2</v>
      </c>
      <c r="R347" s="74" t="str">
        <f>IF(Q347=2,CONCATENATE(P347,0,I347),IF(Q347=1,CONCATENATE(P347,0,0,I347),IF(Q347=3,CONCATENATE(P347,I347)," ")))</f>
        <v>4.4.026</v>
      </c>
      <c r="S347" s="74" t="str">
        <f>IF(F347=81,CONCATENATE(11,R347),IF(F347=82,CONCATENATE(22,R347),IF(F347=83,CONCATENATE(33,R347),IF(F347=85,CONCATENATE(55,R347),CONCATENATE(F347,R347)))))</f>
        <v>114.4.026</v>
      </c>
      <c r="T347" s="84">
        <f>L347</f>
        <v>480699400</v>
      </c>
      <c r="U347" s="111" t="str">
        <f>IF(C347=W347,IF(D347=X347,IF(E347=Y347,IF(F347=Z347,IF(G347=AA347,IF(H347=AB347,IF(I347=AC347,IF(J347=AD347,"Chao Baby","Revisar"))))))))</f>
        <v>Chao Baby</v>
      </c>
      <c r="W347">
        <v>29</v>
      </c>
      <c r="X347">
        <v>1</v>
      </c>
      <c r="Y347">
        <v>3</v>
      </c>
      <c r="Z347">
        <v>11</v>
      </c>
      <c r="AA347">
        <v>44</v>
      </c>
      <c r="AB347">
        <v>1</v>
      </c>
      <c r="AC347">
        <v>26</v>
      </c>
      <c r="AD347">
        <v>5</v>
      </c>
      <c r="AE347" t="s">
        <v>668</v>
      </c>
      <c r="AF347" s="84">
        <v>480699400</v>
      </c>
    </row>
    <row r="348" spans="1:32" ht="14.25">
      <c r="A348" s="74" t="str">
        <f t="shared" si="79"/>
        <v>11441</v>
      </c>
      <c r="B348" s="74" t="str">
        <f t="shared" si="77"/>
        <v>441</v>
      </c>
      <c r="C348">
        <v>29</v>
      </c>
      <c r="D348">
        <v>1</v>
      </c>
      <c r="E348">
        <v>3</v>
      </c>
      <c r="F348">
        <v>11</v>
      </c>
      <c r="G348">
        <v>44</v>
      </c>
      <c r="H348">
        <v>1</v>
      </c>
      <c r="I348">
        <v>102</v>
      </c>
      <c r="J348">
        <v>5</v>
      </c>
      <c r="K348" t="s">
        <v>669</v>
      </c>
      <c r="L348" s="83">
        <v>273601900</v>
      </c>
      <c r="M348" s="74" t="str">
        <f t="shared" si="80"/>
        <v>4</v>
      </c>
      <c r="N348" s="74" t="str">
        <f t="shared" si="81"/>
        <v>4</v>
      </c>
      <c r="O348" s="74">
        <f t="shared" si="82"/>
      </c>
      <c r="P348" s="74" t="str">
        <f t="shared" si="83"/>
        <v>4.4.</v>
      </c>
      <c r="Q348" s="74">
        <f t="shared" si="84"/>
        <v>3</v>
      </c>
      <c r="R348" s="74" t="str">
        <f t="shared" si="85"/>
        <v>4.4.102</v>
      </c>
      <c r="S348" s="74" t="str">
        <f>IF(F348=81,CONCATENATE(11,R348),IF(F348=82,CONCATENATE(22,R348),IF(F348=83,CONCATENATE(33,R348),IF(F348=85,CONCATENATE(55,R348),CONCATENATE(F348,R348)))))</f>
        <v>114.4.102</v>
      </c>
      <c r="T348" s="119">
        <f t="shared" si="87"/>
        <v>273601900</v>
      </c>
      <c r="U348" s="111" t="str">
        <f t="shared" si="78"/>
        <v>Chao Baby</v>
      </c>
      <c r="W348">
        <v>29</v>
      </c>
      <c r="X348">
        <v>1</v>
      </c>
      <c r="Y348">
        <v>3</v>
      </c>
      <c r="Z348">
        <v>11</v>
      </c>
      <c r="AA348">
        <v>44</v>
      </c>
      <c r="AB348">
        <v>1</v>
      </c>
      <c r="AC348">
        <v>102</v>
      </c>
      <c r="AD348">
        <v>5</v>
      </c>
      <c r="AE348" t="s">
        <v>669</v>
      </c>
      <c r="AF348" s="84">
        <v>273601900</v>
      </c>
    </row>
    <row r="349" spans="1:32" ht="14.25">
      <c r="A349" s="74" t="str">
        <f t="shared" si="79"/>
        <v>11441</v>
      </c>
      <c r="B349" s="74" t="str">
        <f t="shared" si="77"/>
        <v>441</v>
      </c>
      <c r="C349">
        <v>29</v>
      </c>
      <c r="D349">
        <v>1</v>
      </c>
      <c r="E349">
        <v>3</v>
      </c>
      <c r="F349">
        <v>11</v>
      </c>
      <c r="G349">
        <v>44</v>
      </c>
      <c r="H349">
        <v>1</v>
      </c>
      <c r="I349">
        <v>102</v>
      </c>
      <c r="J349">
        <v>6</v>
      </c>
      <c r="K349" t="s">
        <v>669</v>
      </c>
      <c r="L349" s="83">
        <v>318868140</v>
      </c>
      <c r="M349" s="74" t="str">
        <f t="shared" si="80"/>
        <v>4</v>
      </c>
      <c r="N349" s="74" t="str">
        <f t="shared" si="81"/>
        <v>4</v>
      </c>
      <c r="O349" s="74">
        <f t="shared" si="82"/>
      </c>
      <c r="P349" s="74" t="str">
        <f t="shared" si="83"/>
        <v>4.4.</v>
      </c>
      <c r="Q349" s="74">
        <f t="shared" si="84"/>
        <v>3</v>
      </c>
      <c r="R349" s="74" t="str">
        <f t="shared" si="85"/>
        <v>4.4.102</v>
      </c>
      <c r="S349" s="74" t="str">
        <f t="shared" si="86"/>
        <v>114.4.102</v>
      </c>
      <c r="T349" s="113">
        <f t="shared" si="87"/>
        <v>318868140</v>
      </c>
      <c r="U349" s="111" t="str">
        <f t="shared" si="78"/>
        <v>Chao Baby</v>
      </c>
      <c r="W349">
        <v>29</v>
      </c>
      <c r="X349">
        <v>1</v>
      </c>
      <c r="Y349">
        <v>3</v>
      </c>
      <c r="Z349">
        <v>11</v>
      </c>
      <c r="AA349">
        <v>44</v>
      </c>
      <c r="AB349">
        <v>1</v>
      </c>
      <c r="AC349">
        <v>102</v>
      </c>
      <c r="AD349">
        <v>6</v>
      </c>
      <c r="AE349" t="s">
        <v>669</v>
      </c>
      <c r="AF349" s="84">
        <v>318868140</v>
      </c>
    </row>
    <row r="350" spans="1:32" ht="14.25">
      <c r="A350" s="74" t="str">
        <f t="shared" si="79"/>
        <v>11134</v>
      </c>
      <c r="B350" s="74" t="str">
        <f aca="true" t="shared" si="88" ref="B350:B414">CONCATENATE(G350,H350)</f>
        <v>134</v>
      </c>
      <c r="C350">
        <v>29</v>
      </c>
      <c r="D350">
        <v>1</v>
      </c>
      <c r="E350">
        <v>3</v>
      </c>
      <c r="F350">
        <v>81</v>
      </c>
      <c r="G350">
        <v>13</v>
      </c>
      <c r="H350">
        <v>4</v>
      </c>
      <c r="I350">
        <v>27</v>
      </c>
      <c r="J350">
        <v>3</v>
      </c>
      <c r="K350" t="s">
        <v>766</v>
      </c>
      <c r="L350" s="83">
        <v>70000000</v>
      </c>
      <c r="M350" s="74" t="str">
        <f t="shared" si="80"/>
        <v>1</v>
      </c>
      <c r="N350" s="74" t="str">
        <f t="shared" si="81"/>
        <v>3</v>
      </c>
      <c r="O350" s="74">
        <f t="shared" si="82"/>
      </c>
      <c r="P350" s="74" t="str">
        <f t="shared" si="83"/>
        <v>1.3.</v>
      </c>
      <c r="Q350" s="74">
        <f t="shared" si="84"/>
        <v>2</v>
      </c>
      <c r="R350" s="74" t="str">
        <f t="shared" si="85"/>
        <v>1.3.027</v>
      </c>
      <c r="S350" s="74" t="str">
        <f t="shared" si="86"/>
        <v>111.3.027</v>
      </c>
      <c r="T350" s="113">
        <f t="shared" si="87"/>
        <v>70000000</v>
      </c>
      <c r="U350" s="111" t="str">
        <f t="shared" si="78"/>
        <v>Chao Baby</v>
      </c>
      <c r="W350">
        <v>29</v>
      </c>
      <c r="X350">
        <v>1</v>
      </c>
      <c r="Y350">
        <v>3</v>
      </c>
      <c r="Z350">
        <v>81</v>
      </c>
      <c r="AA350">
        <v>13</v>
      </c>
      <c r="AB350">
        <v>4</v>
      </c>
      <c r="AC350">
        <v>27</v>
      </c>
      <c r="AD350">
        <v>3</v>
      </c>
      <c r="AE350" t="s">
        <v>766</v>
      </c>
      <c r="AF350" s="84">
        <v>70000000</v>
      </c>
    </row>
    <row r="351" spans="1:32" ht="14.25">
      <c r="A351" s="74" t="str">
        <f t="shared" si="79"/>
        <v>11134</v>
      </c>
      <c r="B351" s="74" t="str">
        <f t="shared" si="88"/>
        <v>134</v>
      </c>
      <c r="C351">
        <v>29</v>
      </c>
      <c r="D351">
        <v>1</v>
      </c>
      <c r="E351">
        <v>3</v>
      </c>
      <c r="F351">
        <v>81</v>
      </c>
      <c r="G351">
        <v>13</v>
      </c>
      <c r="H351">
        <v>4</v>
      </c>
      <c r="I351">
        <v>27</v>
      </c>
      <c r="J351">
        <v>4</v>
      </c>
      <c r="K351" t="s">
        <v>766</v>
      </c>
      <c r="L351" s="83">
        <v>78000000</v>
      </c>
      <c r="M351" s="74" t="str">
        <f t="shared" si="80"/>
        <v>1</v>
      </c>
      <c r="N351" s="74" t="str">
        <f t="shared" si="81"/>
        <v>3</v>
      </c>
      <c r="O351" s="74">
        <f t="shared" si="82"/>
      </c>
      <c r="P351" s="74" t="str">
        <f t="shared" si="83"/>
        <v>1.3.</v>
      </c>
      <c r="Q351" s="74">
        <f t="shared" si="84"/>
        <v>2</v>
      </c>
      <c r="R351" s="74" t="str">
        <f t="shared" si="85"/>
        <v>1.3.027</v>
      </c>
      <c r="S351" s="74" t="str">
        <f t="shared" si="86"/>
        <v>111.3.027</v>
      </c>
      <c r="T351" s="84">
        <f t="shared" si="87"/>
        <v>78000000</v>
      </c>
      <c r="U351" s="111" t="str">
        <f t="shared" si="78"/>
        <v>Chao Baby</v>
      </c>
      <c r="W351">
        <v>29</v>
      </c>
      <c r="X351">
        <v>1</v>
      </c>
      <c r="Y351">
        <v>3</v>
      </c>
      <c r="Z351">
        <v>81</v>
      </c>
      <c r="AA351">
        <v>13</v>
      </c>
      <c r="AB351">
        <v>4</v>
      </c>
      <c r="AC351">
        <v>27</v>
      </c>
      <c r="AD351">
        <v>4</v>
      </c>
      <c r="AE351" t="s">
        <v>766</v>
      </c>
      <c r="AF351" s="84">
        <v>78000000</v>
      </c>
    </row>
    <row r="352" spans="1:32" ht="14.25">
      <c r="A352" s="74" t="str">
        <f>IF(F352=81,CONCATENATE(11,B352),IF(F352=82,CONCATENATE(22,B352),IF(F352=83,CONCATENATE(33,B352),IF(F352=85,CONCATENATE(55,B352),CONCATENATE(F352,B352)))))</f>
        <v>22133</v>
      </c>
      <c r="B352" s="74" t="str">
        <f>CONCATENATE(G352,H352)</f>
        <v>133</v>
      </c>
      <c r="C352">
        <v>29</v>
      </c>
      <c r="D352">
        <v>1</v>
      </c>
      <c r="E352">
        <v>3</v>
      </c>
      <c r="F352">
        <v>22</v>
      </c>
      <c r="G352">
        <v>13</v>
      </c>
      <c r="H352">
        <v>3</v>
      </c>
      <c r="I352">
        <v>15</v>
      </c>
      <c r="J352">
        <v>4</v>
      </c>
      <c r="K352" t="s">
        <v>652</v>
      </c>
      <c r="L352" s="83">
        <v>1228396200</v>
      </c>
      <c r="M352" s="74" t="str">
        <f>MID(G352,1,1)</f>
        <v>1</v>
      </c>
      <c r="N352" s="74" t="str">
        <f>MID(G352,2,1)</f>
        <v>3</v>
      </c>
      <c r="O352" s="74">
        <f>MID(H352,3,1)</f>
      </c>
      <c r="P352" s="74" t="str">
        <f>CONCATENATE(M352,".",N352,".",O352)</f>
        <v>1.3.</v>
      </c>
      <c r="Q352" s="74">
        <f>LEN(I352)</f>
        <v>2</v>
      </c>
      <c r="R352" s="74" t="str">
        <f>IF(Q352=2,CONCATENATE(P352,0,I352),IF(Q352=1,CONCATENATE(P352,0,0,I352),IF(Q352=3,CONCATENATE(P352,I352)," ")))</f>
        <v>1.3.015</v>
      </c>
      <c r="S352" s="74" t="str">
        <f>IF(F352=81,CONCATENATE(11,R352),IF(F352=82,CONCATENATE(22,R352),IF(F352=83,CONCATENATE(33,R352),IF(F352=85,CONCATENATE(55,R352),CONCATENATE(F352,R352)))))</f>
        <v>221.3.015</v>
      </c>
      <c r="T352" s="84">
        <f>L352</f>
        <v>1228396200</v>
      </c>
      <c r="U352" s="111" t="str">
        <f>IF(C352=W352,IF(D352=X352,IF(E352=Y352,IF(F352=Z352,IF(G352=AA352,IF(H352=AB352,IF(I352=AC352,IF(J352=AD352,"Chao Baby","Revisar"))))))))</f>
        <v>Chao Baby</v>
      </c>
      <c r="W352">
        <v>29</v>
      </c>
      <c r="X352">
        <v>1</v>
      </c>
      <c r="Y352">
        <v>3</v>
      </c>
      <c r="Z352">
        <v>22</v>
      </c>
      <c r="AA352">
        <v>13</v>
      </c>
      <c r="AB352">
        <v>3</v>
      </c>
      <c r="AC352">
        <v>15</v>
      </c>
      <c r="AD352">
        <v>4</v>
      </c>
      <c r="AE352" t="s">
        <v>652</v>
      </c>
      <c r="AF352" s="84">
        <v>1228396200</v>
      </c>
    </row>
    <row r="353" spans="1:32" ht="14.25">
      <c r="A353" s="74" t="str">
        <f t="shared" si="79"/>
        <v>22133</v>
      </c>
      <c r="B353" s="74" t="str">
        <f t="shared" si="88"/>
        <v>133</v>
      </c>
      <c r="C353">
        <v>29</v>
      </c>
      <c r="D353">
        <v>1</v>
      </c>
      <c r="E353">
        <v>3</v>
      </c>
      <c r="F353">
        <v>22</v>
      </c>
      <c r="G353">
        <v>13</v>
      </c>
      <c r="H353">
        <v>3</v>
      </c>
      <c r="I353">
        <v>16</v>
      </c>
      <c r="J353">
        <v>4</v>
      </c>
      <c r="K353" t="s">
        <v>670</v>
      </c>
      <c r="L353" s="83">
        <v>2866257800</v>
      </c>
      <c r="M353" s="74" t="str">
        <f t="shared" si="80"/>
        <v>1</v>
      </c>
      <c r="N353" s="74" t="str">
        <f t="shared" si="81"/>
        <v>3</v>
      </c>
      <c r="O353" s="74">
        <f t="shared" si="82"/>
      </c>
      <c r="P353" s="74" t="str">
        <f t="shared" si="83"/>
        <v>1.3.</v>
      </c>
      <c r="Q353" s="74">
        <f t="shared" si="84"/>
        <v>2</v>
      </c>
      <c r="R353" s="74" t="str">
        <f t="shared" si="85"/>
        <v>1.3.016</v>
      </c>
      <c r="S353" s="74" t="str">
        <f t="shared" si="86"/>
        <v>221.3.016</v>
      </c>
      <c r="T353" s="84">
        <f t="shared" si="87"/>
        <v>2866257800</v>
      </c>
      <c r="U353" s="111" t="str">
        <f t="shared" si="78"/>
        <v>Chao Baby</v>
      </c>
      <c r="W353">
        <v>29</v>
      </c>
      <c r="X353">
        <v>1</v>
      </c>
      <c r="Y353">
        <v>3</v>
      </c>
      <c r="Z353">
        <v>22</v>
      </c>
      <c r="AA353">
        <v>13</v>
      </c>
      <c r="AB353">
        <v>3</v>
      </c>
      <c r="AC353">
        <v>16</v>
      </c>
      <c r="AD353">
        <v>4</v>
      </c>
      <c r="AE353" t="s">
        <v>670</v>
      </c>
      <c r="AF353" s="84">
        <v>2866257800</v>
      </c>
    </row>
    <row r="354" spans="1:32" ht="14.25">
      <c r="A354" s="74" t="str">
        <f>IF(F354=81,CONCATENATE(11,B354),IF(F354=82,CONCATENATE(22,B354),IF(F354=83,CONCATENATE(33,B354),IF(F354=85,CONCATENATE(55,B354),CONCATENATE(F354,B354)))))</f>
        <v>22134</v>
      </c>
      <c r="B354" s="74" t="str">
        <f>CONCATENATE(G354,H354)</f>
        <v>134</v>
      </c>
      <c r="C354">
        <v>29</v>
      </c>
      <c r="D354">
        <v>1</v>
      </c>
      <c r="E354">
        <v>3</v>
      </c>
      <c r="F354">
        <v>22</v>
      </c>
      <c r="G354">
        <v>13</v>
      </c>
      <c r="H354">
        <v>4</v>
      </c>
      <c r="I354">
        <v>27</v>
      </c>
      <c r="J354">
        <v>3</v>
      </c>
      <c r="K354" t="s">
        <v>767</v>
      </c>
      <c r="L354" s="83">
        <v>2362948</v>
      </c>
      <c r="M354" s="74" t="str">
        <f>MID(G354,1,1)</f>
        <v>1</v>
      </c>
      <c r="N354" s="74" t="str">
        <f>MID(G354,2,1)</f>
        <v>3</v>
      </c>
      <c r="O354" s="74">
        <f>MID(H354,3,1)</f>
      </c>
      <c r="P354" s="74" t="str">
        <f>CONCATENATE(M354,".",N354,".",O354)</f>
        <v>1.3.</v>
      </c>
      <c r="Q354" s="74">
        <f>LEN(I354)</f>
        <v>2</v>
      </c>
      <c r="R354" s="74" t="str">
        <f>IF(Q354=2,CONCATENATE(P354,0,I354),IF(Q354=1,CONCATENATE(P354,0,0,I354),IF(Q354=3,CONCATENATE(P354,I354)," ")))</f>
        <v>1.3.027</v>
      </c>
      <c r="S354" s="74" t="str">
        <f>IF(F354=81,CONCATENATE(11,R354),IF(F354=82,CONCATENATE(22,R354),IF(F354=83,CONCATENATE(33,R354),IF(F354=85,CONCATENATE(55,R354),CONCATENATE(F354,R354)))))</f>
        <v>221.3.027</v>
      </c>
      <c r="T354" s="84">
        <f>L354</f>
        <v>2362948</v>
      </c>
      <c r="U354" s="111" t="str">
        <f>IF(C354=W354,IF(D354=X354,IF(E354=Y354,IF(F354=Z354,IF(G354=AA354,IF(H354=AB354,IF(I354=AC354,IF(J354=AD354,"Chao Baby","Revisar"))))))))</f>
        <v>Chao Baby</v>
      </c>
      <c r="W354">
        <v>29</v>
      </c>
      <c r="X354">
        <v>1</v>
      </c>
      <c r="Y354">
        <v>3</v>
      </c>
      <c r="Z354">
        <v>22</v>
      </c>
      <c r="AA354">
        <v>13</v>
      </c>
      <c r="AB354">
        <v>4</v>
      </c>
      <c r="AC354">
        <v>27</v>
      </c>
      <c r="AD354">
        <v>3</v>
      </c>
      <c r="AE354" t="s">
        <v>767</v>
      </c>
      <c r="AF354" s="84">
        <v>2362948</v>
      </c>
    </row>
    <row r="355" spans="1:32" ht="14.25">
      <c r="A355" s="74" t="str">
        <f>IF(F355=81,CONCATENATE(11,B355),IF(F355=82,CONCATENATE(22,B355),IF(F355=83,CONCATENATE(33,B355),IF(F355=85,CONCATENATE(55,B355),CONCATENATE(F355,B355)))))</f>
        <v>22134</v>
      </c>
      <c r="B355" s="74" t="str">
        <f>CONCATENATE(G355,H355)</f>
        <v>134</v>
      </c>
      <c r="C355">
        <v>29</v>
      </c>
      <c r="D355">
        <v>1</v>
      </c>
      <c r="E355">
        <v>3</v>
      </c>
      <c r="F355">
        <v>22</v>
      </c>
      <c r="G355">
        <v>13</v>
      </c>
      <c r="H355">
        <v>4</v>
      </c>
      <c r="I355">
        <v>27</v>
      </c>
      <c r="J355">
        <v>4</v>
      </c>
      <c r="K355" t="s">
        <v>768</v>
      </c>
      <c r="L355" s="83">
        <v>463890000</v>
      </c>
      <c r="M355" s="74" t="str">
        <f>MID(G355,1,1)</f>
        <v>1</v>
      </c>
      <c r="N355" s="74" t="str">
        <f>MID(G355,2,1)</f>
        <v>3</v>
      </c>
      <c r="O355" s="74">
        <f>MID(H355,3,1)</f>
      </c>
      <c r="P355" s="74" t="str">
        <f>CONCATENATE(M355,".",N355,".",O355)</f>
        <v>1.3.</v>
      </c>
      <c r="Q355" s="74">
        <f>LEN(I355)</f>
        <v>2</v>
      </c>
      <c r="R355" s="74" t="str">
        <f>IF(Q355=2,CONCATENATE(P355,0,I355),IF(Q355=1,CONCATENATE(P355,0,0,I355),IF(Q355=3,CONCATENATE(P355,I355)," ")))</f>
        <v>1.3.027</v>
      </c>
      <c r="S355" s="74" t="str">
        <f>IF(F355=81,CONCATENATE(11,R355),IF(F355=82,CONCATENATE(22,R355),IF(F355=83,CONCATENATE(33,R355),IF(F355=85,CONCATENATE(55,R355),CONCATENATE(F355,R355)))))</f>
        <v>221.3.027</v>
      </c>
      <c r="T355" s="84">
        <f>L355</f>
        <v>463890000</v>
      </c>
      <c r="U355" s="111" t="str">
        <f>IF(C355=W355,IF(D355=X355,IF(E355=Y355,IF(F355=Z355,IF(G355=AA355,IF(H355=AB355,IF(I355=AC355,IF(J355=AD355,"Chao Baby","Revisar"))))))))</f>
        <v>Chao Baby</v>
      </c>
      <c r="W355">
        <v>29</v>
      </c>
      <c r="X355">
        <v>1</v>
      </c>
      <c r="Y355">
        <v>3</v>
      </c>
      <c r="Z355">
        <v>22</v>
      </c>
      <c r="AA355">
        <v>13</v>
      </c>
      <c r="AB355">
        <v>4</v>
      </c>
      <c r="AC355">
        <v>27</v>
      </c>
      <c r="AD355">
        <v>4</v>
      </c>
      <c r="AE355" t="s">
        <v>768</v>
      </c>
      <c r="AF355" s="84">
        <v>463890000</v>
      </c>
    </row>
    <row r="356" spans="1:32" ht="14.25">
      <c r="A356" s="74" t="str">
        <f t="shared" si="79"/>
        <v>22151</v>
      </c>
      <c r="B356" s="74" t="str">
        <f t="shared" si="88"/>
        <v>151</v>
      </c>
      <c r="C356">
        <v>29</v>
      </c>
      <c r="D356">
        <v>1</v>
      </c>
      <c r="E356">
        <v>3</v>
      </c>
      <c r="F356">
        <v>22</v>
      </c>
      <c r="G356">
        <v>15</v>
      </c>
      <c r="H356">
        <v>1</v>
      </c>
      <c r="I356">
        <v>200</v>
      </c>
      <c r="J356">
        <v>3</v>
      </c>
      <c r="K356" t="s">
        <v>671</v>
      </c>
      <c r="L356" s="83">
        <v>151972000</v>
      </c>
      <c r="M356" s="74" t="str">
        <f t="shared" si="80"/>
        <v>1</v>
      </c>
      <c r="N356" s="74" t="str">
        <f t="shared" si="81"/>
        <v>5</v>
      </c>
      <c r="O356" s="74">
        <f t="shared" si="82"/>
      </c>
      <c r="P356" s="74" t="str">
        <f t="shared" si="83"/>
        <v>1.5.</v>
      </c>
      <c r="Q356" s="74">
        <f t="shared" si="84"/>
        <v>3</v>
      </c>
      <c r="R356" s="74" t="str">
        <f t="shared" si="85"/>
        <v>1.5.200</v>
      </c>
      <c r="S356" s="74" t="str">
        <f t="shared" si="86"/>
        <v>221.5.200</v>
      </c>
      <c r="T356" s="84">
        <f t="shared" si="87"/>
        <v>151972000</v>
      </c>
      <c r="U356" s="111" t="str">
        <f t="shared" si="78"/>
        <v>Chao Baby</v>
      </c>
      <c r="W356">
        <v>29</v>
      </c>
      <c r="X356">
        <v>1</v>
      </c>
      <c r="Y356">
        <v>3</v>
      </c>
      <c r="Z356">
        <v>22</v>
      </c>
      <c r="AA356">
        <v>15</v>
      </c>
      <c r="AB356">
        <v>1</v>
      </c>
      <c r="AC356">
        <v>200</v>
      </c>
      <c r="AD356">
        <v>3</v>
      </c>
      <c r="AE356" t="s">
        <v>671</v>
      </c>
      <c r="AF356" s="84">
        <v>151972000</v>
      </c>
    </row>
    <row r="357" spans="1:32" ht="14.25">
      <c r="A357" s="74" t="str">
        <f t="shared" si="79"/>
        <v>22151</v>
      </c>
      <c r="B357" s="74" t="str">
        <f t="shared" si="88"/>
        <v>151</v>
      </c>
      <c r="C357">
        <v>29</v>
      </c>
      <c r="D357">
        <v>1</v>
      </c>
      <c r="E357">
        <v>3</v>
      </c>
      <c r="F357">
        <v>22</v>
      </c>
      <c r="G357">
        <v>15</v>
      </c>
      <c r="H357">
        <v>1</v>
      </c>
      <c r="I357">
        <v>200</v>
      </c>
      <c r="J357">
        <v>13</v>
      </c>
      <c r="K357" t="s">
        <v>671</v>
      </c>
      <c r="L357" s="83">
        <v>4112055</v>
      </c>
      <c r="M357" s="74" t="str">
        <f t="shared" si="80"/>
        <v>1</v>
      </c>
      <c r="N357" s="74" t="str">
        <f t="shared" si="81"/>
        <v>5</v>
      </c>
      <c r="O357" s="74">
        <f t="shared" si="82"/>
      </c>
      <c r="P357" s="74" t="str">
        <f t="shared" si="83"/>
        <v>1.5.</v>
      </c>
      <c r="Q357" s="74">
        <f t="shared" si="84"/>
        <v>3</v>
      </c>
      <c r="R357" s="74" t="str">
        <f t="shared" si="85"/>
        <v>1.5.200</v>
      </c>
      <c r="S357" s="74" t="str">
        <f t="shared" si="86"/>
        <v>221.5.200</v>
      </c>
      <c r="T357" s="84">
        <f t="shared" si="87"/>
        <v>4112055</v>
      </c>
      <c r="U357" s="111" t="str">
        <f t="shared" si="78"/>
        <v>Chao Baby</v>
      </c>
      <c r="W357">
        <v>29</v>
      </c>
      <c r="X357">
        <v>1</v>
      </c>
      <c r="Y357">
        <v>3</v>
      </c>
      <c r="Z357">
        <v>22</v>
      </c>
      <c r="AA357">
        <v>15</v>
      </c>
      <c r="AB357">
        <v>1</v>
      </c>
      <c r="AC357">
        <v>200</v>
      </c>
      <c r="AD357">
        <v>13</v>
      </c>
      <c r="AE357" t="s">
        <v>671</v>
      </c>
      <c r="AF357" s="84">
        <v>4112055</v>
      </c>
    </row>
    <row r="358" spans="1:32" ht="14.25">
      <c r="A358" s="74" t="str">
        <f t="shared" si="79"/>
        <v>33151</v>
      </c>
      <c r="B358" s="74" t="str">
        <f t="shared" si="88"/>
        <v>151</v>
      </c>
      <c r="C358">
        <v>29</v>
      </c>
      <c r="D358">
        <v>1</v>
      </c>
      <c r="E358">
        <v>3</v>
      </c>
      <c r="F358">
        <v>33</v>
      </c>
      <c r="G358">
        <v>15</v>
      </c>
      <c r="H358">
        <v>1</v>
      </c>
      <c r="I358">
        <v>80</v>
      </c>
      <c r="J358">
        <v>4</v>
      </c>
      <c r="K358" t="s">
        <v>672</v>
      </c>
      <c r="L358" s="83">
        <v>36407420</v>
      </c>
      <c r="M358" s="74" t="str">
        <f t="shared" si="80"/>
        <v>1</v>
      </c>
      <c r="N358" s="74" t="str">
        <f t="shared" si="81"/>
        <v>5</v>
      </c>
      <c r="O358" s="74">
        <f t="shared" si="82"/>
      </c>
      <c r="P358" s="74" t="str">
        <f t="shared" si="83"/>
        <v>1.5.</v>
      </c>
      <c r="Q358" s="74">
        <f t="shared" si="84"/>
        <v>2</v>
      </c>
      <c r="R358" s="74" t="str">
        <f t="shared" si="85"/>
        <v>1.5.080</v>
      </c>
      <c r="S358" s="74" t="str">
        <f t="shared" si="86"/>
        <v>331.5.080</v>
      </c>
      <c r="T358" s="84">
        <f t="shared" si="87"/>
        <v>36407420</v>
      </c>
      <c r="U358" s="111" t="str">
        <f t="shared" si="78"/>
        <v>Chao Baby</v>
      </c>
      <c r="W358">
        <v>29</v>
      </c>
      <c r="X358">
        <v>1</v>
      </c>
      <c r="Y358">
        <v>3</v>
      </c>
      <c r="Z358">
        <v>33</v>
      </c>
      <c r="AA358">
        <v>15</v>
      </c>
      <c r="AB358">
        <v>1</v>
      </c>
      <c r="AC358">
        <v>80</v>
      </c>
      <c r="AD358">
        <v>4</v>
      </c>
      <c r="AE358" t="s">
        <v>672</v>
      </c>
      <c r="AF358" s="84">
        <v>36407420</v>
      </c>
    </row>
    <row r="359" spans="1:32" ht="14.25">
      <c r="A359" s="74" t="str">
        <f t="shared" si="79"/>
        <v>33153</v>
      </c>
      <c r="B359" s="74" t="str">
        <f t="shared" si="88"/>
        <v>153</v>
      </c>
      <c r="C359">
        <v>29</v>
      </c>
      <c r="D359">
        <v>1</v>
      </c>
      <c r="E359">
        <v>3</v>
      </c>
      <c r="F359">
        <v>33</v>
      </c>
      <c r="G359">
        <v>15</v>
      </c>
      <c r="H359">
        <v>3</v>
      </c>
      <c r="I359">
        <v>81</v>
      </c>
      <c r="J359">
        <v>4</v>
      </c>
      <c r="K359" t="s">
        <v>659</v>
      </c>
      <c r="L359" s="83">
        <v>180000000</v>
      </c>
      <c r="M359" s="74" t="str">
        <f t="shared" si="80"/>
        <v>1</v>
      </c>
      <c r="N359" s="74" t="str">
        <f t="shared" si="81"/>
        <v>5</v>
      </c>
      <c r="O359" s="74">
        <f t="shared" si="82"/>
      </c>
      <c r="P359" s="74" t="str">
        <f t="shared" si="83"/>
        <v>1.5.</v>
      </c>
      <c r="Q359" s="74">
        <f t="shared" si="84"/>
        <v>2</v>
      </c>
      <c r="R359" s="74" t="str">
        <f t="shared" si="85"/>
        <v>1.5.081</v>
      </c>
      <c r="S359" s="74" t="str">
        <f t="shared" si="86"/>
        <v>331.5.081</v>
      </c>
      <c r="T359" s="84">
        <f t="shared" si="87"/>
        <v>180000000</v>
      </c>
      <c r="U359" s="111" t="str">
        <f t="shared" si="78"/>
        <v>Chao Baby</v>
      </c>
      <c r="W359">
        <v>29</v>
      </c>
      <c r="X359">
        <v>1</v>
      </c>
      <c r="Y359">
        <v>3</v>
      </c>
      <c r="Z359">
        <v>33</v>
      </c>
      <c r="AA359">
        <v>15</v>
      </c>
      <c r="AB359">
        <v>3</v>
      </c>
      <c r="AC359">
        <v>81</v>
      </c>
      <c r="AD359">
        <v>4</v>
      </c>
      <c r="AE359" t="s">
        <v>659</v>
      </c>
      <c r="AF359" s="84">
        <v>180000000</v>
      </c>
    </row>
    <row r="360" spans="1:32" ht="14.25">
      <c r="A360" s="74" t="str">
        <f t="shared" si="79"/>
        <v>33153</v>
      </c>
      <c r="B360" s="74" t="str">
        <f t="shared" si="88"/>
        <v>153</v>
      </c>
      <c r="C360">
        <v>29</v>
      </c>
      <c r="D360">
        <v>1</v>
      </c>
      <c r="E360">
        <v>3</v>
      </c>
      <c r="F360">
        <v>33</v>
      </c>
      <c r="G360">
        <v>15</v>
      </c>
      <c r="H360">
        <v>3</v>
      </c>
      <c r="I360">
        <v>82</v>
      </c>
      <c r="J360">
        <v>4</v>
      </c>
      <c r="K360" t="s">
        <v>660</v>
      </c>
      <c r="L360" s="83">
        <v>310000000</v>
      </c>
      <c r="M360" s="74" t="str">
        <f t="shared" si="80"/>
        <v>1</v>
      </c>
      <c r="N360" s="74" t="str">
        <f t="shared" si="81"/>
        <v>5</v>
      </c>
      <c r="O360" s="74">
        <f t="shared" si="82"/>
      </c>
      <c r="P360" s="74" t="str">
        <f t="shared" si="83"/>
        <v>1.5.</v>
      </c>
      <c r="Q360" s="74">
        <f t="shared" si="84"/>
        <v>2</v>
      </c>
      <c r="R360" s="74" t="str">
        <f t="shared" si="85"/>
        <v>1.5.082</v>
      </c>
      <c r="S360" s="74" t="str">
        <f t="shared" si="86"/>
        <v>331.5.082</v>
      </c>
      <c r="T360" s="84">
        <f t="shared" si="87"/>
        <v>310000000</v>
      </c>
      <c r="U360" s="111" t="str">
        <f t="shared" si="78"/>
        <v>Chao Baby</v>
      </c>
      <c r="W360">
        <v>29</v>
      </c>
      <c r="X360">
        <v>1</v>
      </c>
      <c r="Y360">
        <v>3</v>
      </c>
      <c r="Z360">
        <v>33</v>
      </c>
      <c r="AA360">
        <v>15</v>
      </c>
      <c r="AB360">
        <v>3</v>
      </c>
      <c r="AC360">
        <v>82</v>
      </c>
      <c r="AD360">
        <v>4</v>
      </c>
      <c r="AE360" t="s">
        <v>660</v>
      </c>
      <c r="AF360" s="84">
        <v>310000000</v>
      </c>
    </row>
    <row r="361" spans="1:32" ht="14.25">
      <c r="A361" s="74" t="str">
        <f t="shared" si="79"/>
        <v>33153</v>
      </c>
      <c r="B361" s="74" t="str">
        <f t="shared" si="88"/>
        <v>153</v>
      </c>
      <c r="C361">
        <v>29</v>
      </c>
      <c r="D361">
        <v>1</v>
      </c>
      <c r="E361">
        <v>3</v>
      </c>
      <c r="F361">
        <v>33</v>
      </c>
      <c r="G361">
        <v>15</v>
      </c>
      <c r="H361">
        <v>3</v>
      </c>
      <c r="I361">
        <v>83</v>
      </c>
      <c r="J361">
        <v>4</v>
      </c>
      <c r="K361" t="s">
        <v>661</v>
      </c>
      <c r="L361" s="83">
        <v>310000000</v>
      </c>
      <c r="M361" s="74" t="str">
        <f t="shared" si="80"/>
        <v>1</v>
      </c>
      <c r="N361" s="74" t="str">
        <f t="shared" si="81"/>
        <v>5</v>
      </c>
      <c r="O361" s="74">
        <f t="shared" si="82"/>
      </c>
      <c r="P361" s="74" t="str">
        <f t="shared" si="83"/>
        <v>1.5.</v>
      </c>
      <c r="Q361" s="74">
        <f t="shared" si="84"/>
        <v>2</v>
      </c>
      <c r="R361" s="74" t="str">
        <f t="shared" si="85"/>
        <v>1.5.083</v>
      </c>
      <c r="S361" s="74" t="str">
        <f t="shared" si="86"/>
        <v>331.5.083</v>
      </c>
      <c r="T361" s="84">
        <f t="shared" si="87"/>
        <v>310000000</v>
      </c>
      <c r="U361" s="111" t="str">
        <f t="shared" si="78"/>
        <v>Chao Baby</v>
      </c>
      <c r="W361">
        <v>29</v>
      </c>
      <c r="X361">
        <v>1</v>
      </c>
      <c r="Y361">
        <v>3</v>
      </c>
      <c r="Z361">
        <v>33</v>
      </c>
      <c r="AA361">
        <v>15</v>
      </c>
      <c r="AB361">
        <v>3</v>
      </c>
      <c r="AC361">
        <v>83</v>
      </c>
      <c r="AD361">
        <v>4</v>
      </c>
      <c r="AE361" t="s">
        <v>661</v>
      </c>
      <c r="AF361" s="84">
        <v>310000000</v>
      </c>
    </row>
    <row r="362" spans="1:32" ht="14.25">
      <c r="A362" s="74" t="str">
        <f t="shared" si="79"/>
        <v>11241</v>
      </c>
      <c r="B362" s="74" t="str">
        <f t="shared" si="88"/>
        <v>241</v>
      </c>
      <c r="C362">
        <v>33</v>
      </c>
      <c r="D362">
        <v>1</v>
      </c>
      <c r="E362">
        <v>3</v>
      </c>
      <c r="F362">
        <v>11</v>
      </c>
      <c r="G362">
        <v>24</v>
      </c>
      <c r="H362">
        <v>1</v>
      </c>
      <c r="I362">
        <v>90</v>
      </c>
      <c r="J362">
        <v>3</v>
      </c>
      <c r="K362" t="s">
        <v>673</v>
      </c>
      <c r="L362" s="83">
        <v>50000000</v>
      </c>
      <c r="M362" s="74" t="str">
        <f t="shared" si="80"/>
        <v>2</v>
      </c>
      <c r="N362" s="74" t="str">
        <f t="shared" si="81"/>
        <v>4</v>
      </c>
      <c r="O362" s="74">
        <f t="shared" si="82"/>
      </c>
      <c r="P362" s="74" t="str">
        <f t="shared" si="83"/>
        <v>2.4.</v>
      </c>
      <c r="Q362" s="74">
        <f t="shared" si="84"/>
        <v>2</v>
      </c>
      <c r="R362" s="74" t="str">
        <f t="shared" si="85"/>
        <v>2.4.090</v>
      </c>
      <c r="S362" s="74" t="str">
        <f t="shared" si="86"/>
        <v>112.4.090</v>
      </c>
      <c r="T362" s="84">
        <f t="shared" si="87"/>
        <v>50000000</v>
      </c>
      <c r="U362" s="111" t="str">
        <f t="shared" si="78"/>
        <v>Chao Baby</v>
      </c>
      <c r="W362">
        <v>33</v>
      </c>
      <c r="X362">
        <v>1</v>
      </c>
      <c r="Y362">
        <v>3</v>
      </c>
      <c r="Z362">
        <v>11</v>
      </c>
      <c r="AA362">
        <v>24</v>
      </c>
      <c r="AB362">
        <v>1</v>
      </c>
      <c r="AC362">
        <v>90</v>
      </c>
      <c r="AD362">
        <v>3</v>
      </c>
      <c r="AE362" t="s">
        <v>673</v>
      </c>
      <c r="AF362" s="84">
        <v>50000000</v>
      </c>
    </row>
    <row r="363" spans="1:32" ht="14.25">
      <c r="A363" s="74" t="str">
        <f t="shared" si="79"/>
        <v>11241</v>
      </c>
      <c r="B363" s="74" t="str">
        <f t="shared" si="88"/>
        <v>241</v>
      </c>
      <c r="C363">
        <v>33</v>
      </c>
      <c r="D363">
        <v>1</v>
      </c>
      <c r="E363">
        <v>3</v>
      </c>
      <c r="F363">
        <v>11</v>
      </c>
      <c r="G363">
        <v>24</v>
      </c>
      <c r="H363">
        <v>1</v>
      </c>
      <c r="I363">
        <v>90</v>
      </c>
      <c r="J363">
        <v>4</v>
      </c>
      <c r="K363" t="s">
        <v>673</v>
      </c>
      <c r="L363" s="83">
        <v>787160000</v>
      </c>
      <c r="M363" s="74" t="str">
        <f t="shared" si="80"/>
        <v>2</v>
      </c>
      <c r="N363" s="74" t="str">
        <f t="shared" si="81"/>
        <v>4</v>
      </c>
      <c r="O363" s="74">
        <f t="shared" si="82"/>
      </c>
      <c r="P363" s="74" t="str">
        <f t="shared" si="83"/>
        <v>2.4.</v>
      </c>
      <c r="Q363" s="74">
        <f t="shared" si="84"/>
        <v>2</v>
      </c>
      <c r="R363" s="74" t="str">
        <f t="shared" si="85"/>
        <v>2.4.090</v>
      </c>
      <c r="S363" s="74" t="str">
        <f t="shared" si="86"/>
        <v>112.4.090</v>
      </c>
      <c r="T363" s="84">
        <f t="shared" si="87"/>
        <v>787160000</v>
      </c>
      <c r="U363" s="111" t="str">
        <f t="shared" si="78"/>
        <v>Chao Baby</v>
      </c>
      <c r="W363">
        <v>33</v>
      </c>
      <c r="X363">
        <v>1</v>
      </c>
      <c r="Y363">
        <v>3</v>
      </c>
      <c r="Z363">
        <v>11</v>
      </c>
      <c r="AA363">
        <v>24</v>
      </c>
      <c r="AB363">
        <v>1</v>
      </c>
      <c r="AC363">
        <v>90</v>
      </c>
      <c r="AD363">
        <v>4</v>
      </c>
      <c r="AE363" t="s">
        <v>673</v>
      </c>
      <c r="AF363" s="84">
        <v>787160000</v>
      </c>
    </row>
    <row r="364" spans="1:32" ht="14.25">
      <c r="A364" s="74" t="str">
        <f t="shared" si="79"/>
        <v>11242</v>
      </c>
      <c r="B364" s="74" t="str">
        <f t="shared" si="88"/>
        <v>242</v>
      </c>
      <c r="C364">
        <v>33</v>
      </c>
      <c r="D364">
        <v>1</v>
      </c>
      <c r="E364">
        <v>3</v>
      </c>
      <c r="F364">
        <v>11</v>
      </c>
      <c r="G364">
        <v>24</v>
      </c>
      <c r="H364">
        <v>2</v>
      </c>
      <c r="I364">
        <v>88</v>
      </c>
      <c r="J364">
        <v>4</v>
      </c>
      <c r="K364" t="s">
        <v>674</v>
      </c>
      <c r="L364" s="83">
        <v>18264000</v>
      </c>
      <c r="M364" s="74" t="str">
        <f t="shared" si="80"/>
        <v>2</v>
      </c>
      <c r="N364" s="74" t="str">
        <f t="shared" si="81"/>
        <v>4</v>
      </c>
      <c r="O364" s="74">
        <f t="shared" si="82"/>
      </c>
      <c r="P364" s="74" t="str">
        <f t="shared" si="83"/>
        <v>2.4.</v>
      </c>
      <c r="Q364" s="74">
        <f t="shared" si="84"/>
        <v>2</v>
      </c>
      <c r="R364" s="74" t="str">
        <f t="shared" si="85"/>
        <v>2.4.088</v>
      </c>
      <c r="S364" s="74" t="str">
        <f t="shared" si="86"/>
        <v>112.4.088</v>
      </c>
      <c r="T364" s="84">
        <f t="shared" si="87"/>
        <v>18264000</v>
      </c>
      <c r="U364" s="111" t="str">
        <f t="shared" si="78"/>
        <v>Chao Baby</v>
      </c>
      <c r="W364">
        <v>33</v>
      </c>
      <c r="X364">
        <v>1</v>
      </c>
      <c r="Y364">
        <v>3</v>
      </c>
      <c r="Z364">
        <v>11</v>
      </c>
      <c r="AA364">
        <v>24</v>
      </c>
      <c r="AB364">
        <v>2</v>
      </c>
      <c r="AC364">
        <v>88</v>
      </c>
      <c r="AD364">
        <v>4</v>
      </c>
      <c r="AE364" t="s">
        <v>674</v>
      </c>
      <c r="AF364" s="84">
        <v>18264000</v>
      </c>
    </row>
    <row r="365" spans="1:32" ht="14.25">
      <c r="A365" s="74" t="str">
        <f t="shared" si="79"/>
        <v>11242</v>
      </c>
      <c r="B365" s="74" t="str">
        <f t="shared" si="88"/>
        <v>242</v>
      </c>
      <c r="C365">
        <v>33</v>
      </c>
      <c r="D365">
        <v>1</v>
      </c>
      <c r="E365">
        <v>3</v>
      </c>
      <c r="F365">
        <v>11</v>
      </c>
      <c r="G365">
        <v>24</v>
      </c>
      <c r="H365">
        <v>2</v>
      </c>
      <c r="I365">
        <v>89</v>
      </c>
      <c r="J365">
        <v>4</v>
      </c>
      <c r="K365" t="s">
        <v>676</v>
      </c>
      <c r="L365" s="83">
        <v>71980000</v>
      </c>
      <c r="M365" s="74" t="str">
        <f t="shared" si="80"/>
        <v>2</v>
      </c>
      <c r="N365" s="74" t="str">
        <f t="shared" si="81"/>
        <v>4</v>
      </c>
      <c r="O365" s="74">
        <f t="shared" si="82"/>
      </c>
      <c r="P365" s="74" t="str">
        <f t="shared" si="83"/>
        <v>2.4.</v>
      </c>
      <c r="Q365" s="74">
        <f t="shared" si="84"/>
        <v>2</v>
      </c>
      <c r="R365" s="74" t="str">
        <f t="shared" si="85"/>
        <v>2.4.089</v>
      </c>
      <c r="S365" s="74" t="str">
        <f t="shared" si="86"/>
        <v>112.4.089</v>
      </c>
      <c r="T365" s="84">
        <f t="shared" si="87"/>
        <v>71980000</v>
      </c>
      <c r="U365" s="111" t="str">
        <f t="shared" si="78"/>
        <v>Chao Baby</v>
      </c>
      <c r="W365">
        <v>33</v>
      </c>
      <c r="X365">
        <v>1</v>
      </c>
      <c r="Y365">
        <v>3</v>
      </c>
      <c r="Z365">
        <v>11</v>
      </c>
      <c r="AA365">
        <v>24</v>
      </c>
      <c r="AB365">
        <v>2</v>
      </c>
      <c r="AC365">
        <v>89</v>
      </c>
      <c r="AD365">
        <v>4</v>
      </c>
      <c r="AE365" t="s">
        <v>676</v>
      </c>
      <c r="AF365" s="84">
        <v>71980000</v>
      </c>
    </row>
    <row r="366" spans="1:32" ht="14.25">
      <c r="A366" s="74" t="str">
        <f t="shared" si="79"/>
        <v>11243</v>
      </c>
      <c r="B366" s="74" t="str">
        <f t="shared" si="88"/>
        <v>243</v>
      </c>
      <c r="C366">
        <v>33</v>
      </c>
      <c r="D366">
        <v>1</v>
      </c>
      <c r="E366">
        <v>3</v>
      </c>
      <c r="F366">
        <v>11</v>
      </c>
      <c r="G366">
        <v>24</v>
      </c>
      <c r="H366">
        <v>3</v>
      </c>
      <c r="I366">
        <v>87</v>
      </c>
      <c r="J366">
        <v>4</v>
      </c>
      <c r="K366" t="s">
        <v>675</v>
      </c>
      <c r="L366" s="83">
        <v>61650000</v>
      </c>
      <c r="M366" s="74" t="str">
        <f t="shared" si="80"/>
        <v>2</v>
      </c>
      <c r="N366" s="74" t="str">
        <f t="shared" si="81"/>
        <v>4</v>
      </c>
      <c r="O366" s="74">
        <f t="shared" si="82"/>
      </c>
      <c r="P366" s="74" t="str">
        <f t="shared" si="83"/>
        <v>2.4.</v>
      </c>
      <c r="Q366" s="74">
        <f t="shared" si="84"/>
        <v>2</v>
      </c>
      <c r="R366" s="74" t="str">
        <f t="shared" si="85"/>
        <v>2.4.087</v>
      </c>
      <c r="S366" s="74" t="str">
        <f t="shared" si="86"/>
        <v>112.4.087</v>
      </c>
      <c r="T366" s="119">
        <f t="shared" si="87"/>
        <v>61650000</v>
      </c>
      <c r="U366" s="111" t="str">
        <f t="shared" si="78"/>
        <v>Chao Baby</v>
      </c>
      <c r="W366">
        <v>33</v>
      </c>
      <c r="X366">
        <v>1</v>
      </c>
      <c r="Y366">
        <v>3</v>
      </c>
      <c r="Z366">
        <v>11</v>
      </c>
      <c r="AA366">
        <v>24</v>
      </c>
      <c r="AB366">
        <v>3</v>
      </c>
      <c r="AC366">
        <v>87</v>
      </c>
      <c r="AD366">
        <v>4</v>
      </c>
      <c r="AE366" t="s">
        <v>675</v>
      </c>
      <c r="AF366" s="84">
        <v>61650000</v>
      </c>
    </row>
    <row r="367" spans="1:32" ht="14.25">
      <c r="A367" s="74" t="str">
        <f t="shared" si="79"/>
        <v>22241</v>
      </c>
      <c r="B367" s="74" t="str">
        <f t="shared" si="88"/>
        <v>241</v>
      </c>
      <c r="C367">
        <v>33</v>
      </c>
      <c r="D367">
        <v>1</v>
      </c>
      <c r="E367">
        <v>3</v>
      </c>
      <c r="F367">
        <v>22</v>
      </c>
      <c r="G367">
        <v>24</v>
      </c>
      <c r="H367">
        <v>1</v>
      </c>
      <c r="I367">
        <v>90</v>
      </c>
      <c r="J367">
        <v>2</v>
      </c>
      <c r="K367" t="s">
        <v>677</v>
      </c>
      <c r="L367" s="83">
        <v>91608000</v>
      </c>
      <c r="M367" s="74" t="str">
        <f t="shared" si="80"/>
        <v>2</v>
      </c>
      <c r="N367" s="74" t="str">
        <f t="shared" si="81"/>
        <v>4</v>
      </c>
      <c r="O367" s="74">
        <f t="shared" si="82"/>
      </c>
      <c r="P367" s="74" t="str">
        <f t="shared" si="83"/>
        <v>2.4.</v>
      </c>
      <c r="Q367" s="74">
        <f t="shared" si="84"/>
        <v>2</v>
      </c>
      <c r="R367" s="74" t="str">
        <f t="shared" si="85"/>
        <v>2.4.090</v>
      </c>
      <c r="S367" s="74" t="str">
        <f t="shared" si="86"/>
        <v>222.4.090</v>
      </c>
      <c r="T367" s="119">
        <f t="shared" si="87"/>
        <v>91608000</v>
      </c>
      <c r="U367" s="111" t="str">
        <f t="shared" si="78"/>
        <v>Chao Baby</v>
      </c>
      <c r="W367">
        <v>33</v>
      </c>
      <c r="X367">
        <v>1</v>
      </c>
      <c r="Y367">
        <v>3</v>
      </c>
      <c r="Z367">
        <v>22</v>
      </c>
      <c r="AA367">
        <v>24</v>
      </c>
      <c r="AB367">
        <v>1</v>
      </c>
      <c r="AC367">
        <v>90</v>
      </c>
      <c r="AD367">
        <v>2</v>
      </c>
      <c r="AE367" t="s">
        <v>677</v>
      </c>
      <c r="AF367" s="84">
        <v>91608000</v>
      </c>
    </row>
    <row r="368" spans="1:32" ht="14.25">
      <c r="A368" s="74" t="str">
        <f t="shared" si="79"/>
        <v>22241</v>
      </c>
      <c r="B368" s="74" t="str">
        <f t="shared" si="88"/>
        <v>241</v>
      </c>
      <c r="C368">
        <v>33</v>
      </c>
      <c r="D368">
        <v>1</v>
      </c>
      <c r="E368">
        <v>3</v>
      </c>
      <c r="F368">
        <v>22</v>
      </c>
      <c r="G368">
        <v>24</v>
      </c>
      <c r="H368">
        <v>1</v>
      </c>
      <c r="I368">
        <v>90</v>
      </c>
      <c r="J368">
        <v>3</v>
      </c>
      <c r="K368" t="s">
        <v>677</v>
      </c>
      <c r="L368" s="83">
        <v>400000000</v>
      </c>
      <c r="M368" s="74" t="str">
        <f t="shared" si="80"/>
        <v>2</v>
      </c>
      <c r="N368" s="74" t="str">
        <f t="shared" si="81"/>
        <v>4</v>
      </c>
      <c r="O368" s="74">
        <f t="shared" si="82"/>
      </c>
      <c r="P368" s="74" t="str">
        <f t="shared" si="83"/>
        <v>2.4.</v>
      </c>
      <c r="Q368" s="74">
        <f t="shared" si="84"/>
        <v>2</v>
      </c>
      <c r="R368" s="74" t="str">
        <f t="shared" si="85"/>
        <v>2.4.090</v>
      </c>
      <c r="S368" s="74" t="str">
        <f t="shared" si="86"/>
        <v>222.4.090</v>
      </c>
      <c r="T368" s="119">
        <f t="shared" si="87"/>
        <v>400000000</v>
      </c>
      <c r="U368" s="111" t="str">
        <f t="shared" si="78"/>
        <v>Chao Baby</v>
      </c>
      <c r="W368">
        <v>33</v>
      </c>
      <c r="X368">
        <v>1</v>
      </c>
      <c r="Y368">
        <v>3</v>
      </c>
      <c r="Z368">
        <v>22</v>
      </c>
      <c r="AA368">
        <v>24</v>
      </c>
      <c r="AB368">
        <v>1</v>
      </c>
      <c r="AC368">
        <v>90</v>
      </c>
      <c r="AD368">
        <v>3</v>
      </c>
      <c r="AE368" t="s">
        <v>677</v>
      </c>
      <c r="AF368" s="84">
        <v>400000000</v>
      </c>
    </row>
    <row r="369" spans="1:32" ht="14.25">
      <c r="A369" s="74" t="str">
        <f t="shared" si="79"/>
        <v>22241</v>
      </c>
      <c r="B369" s="74" t="str">
        <f t="shared" si="88"/>
        <v>241</v>
      </c>
      <c r="C369">
        <v>33</v>
      </c>
      <c r="D369">
        <v>1</v>
      </c>
      <c r="E369">
        <v>3</v>
      </c>
      <c r="F369">
        <v>22</v>
      </c>
      <c r="G369">
        <v>24</v>
      </c>
      <c r="H369">
        <v>1</v>
      </c>
      <c r="I369">
        <v>90</v>
      </c>
      <c r="J369">
        <v>4</v>
      </c>
      <c r="K369" t="s">
        <v>677</v>
      </c>
      <c r="L369" s="83">
        <v>1400000000</v>
      </c>
      <c r="M369" s="74" t="str">
        <f t="shared" si="80"/>
        <v>2</v>
      </c>
      <c r="N369" s="74" t="str">
        <f t="shared" si="81"/>
        <v>4</v>
      </c>
      <c r="O369" s="74">
        <f t="shared" si="82"/>
      </c>
      <c r="P369" s="74" t="str">
        <f t="shared" si="83"/>
        <v>2.4.</v>
      </c>
      <c r="Q369" s="74">
        <f t="shared" si="84"/>
        <v>2</v>
      </c>
      <c r="R369" s="74" t="str">
        <f t="shared" si="85"/>
        <v>2.4.090</v>
      </c>
      <c r="S369" s="74" t="str">
        <f t="shared" si="86"/>
        <v>222.4.090</v>
      </c>
      <c r="T369" s="84">
        <f t="shared" si="87"/>
        <v>1400000000</v>
      </c>
      <c r="U369" s="111" t="str">
        <f t="shared" si="78"/>
        <v>Chao Baby</v>
      </c>
      <c r="W369">
        <v>33</v>
      </c>
      <c r="X369">
        <v>1</v>
      </c>
      <c r="Y369">
        <v>3</v>
      </c>
      <c r="Z369">
        <v>22</v>
      </c>
      <c r="AA369">
        <v>24</v>
      </c>
      <c r="AB369">
        <v>1</v>
      </c>
      <c r="AC369">
        <v>90</v>
      </c>
      <c r="AD369">
        <v>4</v>
      </c>
      <c r="AE369" t="s">
        <v>677</v>
      </c>
      <c r="AF369" s="84">
        <v>1400000000</v>
      </c>
    </row>
    <row r="370" spans="1:32" ht="14.25">
      <c r="A370" s="74" t="str">
        <f t="shared" si="79"/>
        <v>22241</v>
      </c>
      <c r="B370" s="74" t="str">
        <f t="shared" si="88"/>
        <v>241</v>
      </c>
      <c r="C370">
        <v>33</v>
      </c>
      <c r="D370">
        <v>1</v>
      </c>
      <c r="E370">
        <v>3</v>
      </c>
      <c r="F370">
        <v>22</v>
      </c>
      <c r="G370">
        <v>24</v>
      </c>
      <c r="H370">
        <v>1</v>
      </c>
      <c r="I370">
        <v>90</v>
      </c>
      <c r="J370">
        <v>5</v>
      </c>
      <c r="K370" t="s">
        <v>677</v>
      </c>
      <c r="L370" s="83">
        <v>370000000</v>
      </c>
      <c r="M370" s="74" t="str">
        <f t="shared" si="80"/>
        <v>2</v>
      </c>
      <c r="N370" s="74" t="str">
        <f t="shared" si="81"/>
        <v>4</v>
      </c>
      <c r="O370" s="74">
        <f t="shared" si="82"/>
      </c>
      <c r="P370" s="74" t="str">
        <f t="shared" si="83"/>
        <v>2.4.</v>
      </c>
      <c r="Q370" s="74">
        <f t="shared" si="84"/>
        <v>2</v>
      </c>
      <c r="R370" s="74" t="str">
        <f t="shared" si="85"/>
        <v>2.4.090</v>
      </c>
      <c r="S370" s="74" t="str">
        <f t="shared" si="86"/>
        <v>222.4.090</v>
      </c>
      <c r="T370" s="119">
        <f t="shared" si="87"/>
        <v>370000000</v>
      </c>
      <c r="U370" s="111" t="str">
        <f t="shared" si="78"/>
        <v>Chao Baby</v>
      </c>
      <c r="W370">
        <v>33</v>
      </c>
      <c r="X370">
        <v>1</v>
      </c>
      <c r="Y370">
        <v>3</v>
      </c>
      <c r="Z370">
        <v>22</v>
      </c>
      <c r="AA370">
        <v>24</v>
      </c>
      <c r="AB370">
        <v>1</v>
      </c>
      <c r="AC370">
        <v>90</v>
      </c>
      <c r="AD370">
        <v>5</v>
      </c>
      <c r="AE370" t="s">
        <v>677</v>
      </c>
      <c r="AF370" s="84">
        <v>370000000</v>
      </c>
    </row>
    <row r="371" spans="1:32" ht="14.25">
      <c r="A371" s="74" t="str">
        <f t="shared" si="79"/>
        <v>22241</v>
      </c>
      <c r="B371" s="74" t="str">
        <f t="shared" si="88"/>
        <v>241</v>
      </c>
      <c r="C371">
        <v>33</v>
      </c>
      <c r="D371">
        <v>1</v>
      </c>
      <c r="E371">
        <v>3</v>
      </c>
      <c r="F371">
        <v>22</v>
      </c>
      <c r="G371">
        <v>24</v>
      </c>
      <c r="H371">
        <v>1</v>
      </c>
      <c r="I371">
        <v>90</v>
      </c>
      <c r="J371">
        <v>6</v>
      </c>
      <c r="K371" t="s">
        <v>677</v>
      </c>
      <c r="L371" s="83">
        <v>150000000</v>
      </c>
      <c r="M371" s="74" t="str">
        <f t="shared" si="80"/>
        <v>2</v>
      </c>
      <c r="N371" s="74" t="str">
        <f t="shared" si="81"/>
        <v>4</v>
      </c>
      <c r="O371" s="74">
        <f t="shared" si="82"/>
      </c>
      <c r="P371" s="74" t="str">
        <f t="shared" si="83"/>
        <v>2.4.</v>
      </c>
      <c r="Q371" s="74">
        <f t="shared" si="84"/>
        <v>2</v>
      </c>
      <c r="R371" s="74" t="str">
        <f t="shared" si="85"/>
        <v>2.4.090</v>
      </c>
      <c r="S371" s="74" t="str">
        <f t="shared" si="86"/>
        <v>222.4.090</v>
      </c>
      <c r="T371" s="119">
        <f t="shared" si="87"/>
        <v>150000000</v>
      </c>
      <c r="U371" s="111" t="str">
        <f t="shared" si="78"/>
        <v>Chao Baby</v>
      </c>
      <c r="W371">
        <v>33</v>
      </c>
      <c r="X371">
        <v>1</v>
      </c>
      <c r="Y371">
        <v>3</v>
      </c>
      <c r="Z371">
        <v>22</v>
      </c>
      <c r="AA371">
        <v>24</v>
      </c>
      <c r="AB371">
        <v>1</v>
      </c>
      <c r="AC371">
        <v>90</v>
      </c>
      <c r="AD371">
        <v>6</v>
      </c>
      <c r="AE371" t="s">
        <v>677</v>
      </c>
      <c r="AF371" s="84">
        <v>150000000</v>
      </c>
    </row>
    <row r="372" spans="1:32" ht="14.25">
      <c r="A372" s="74" t="str">
        <f t="shared" si="79"/>
        <v>22242</v>
      </c>
      <c r="B372" s="74" t="str">
        <f t="shared" si="88"/>
        <v>242</v>
      </c>
      <c r="C372">
        <v>33</v>
      </c>
      <c r="D372">
        <v>1</v>
      </c>
      <c r="E372">
        <v>3</v>
      </c>
      <c r="F372">
        <v>22</v>
      </c>
      <c r="G372">
        <v>24</v>
      </c>
      <c r="H372">
        <v>2</v>
      </c>
      <c r="I372">
        <v>88</v>
      </c>
      <c r="J372">
        <v>4</v>
      </c>
      <c r="K372" t="s">
        <v>769</v>
      </c>
      <c r="L372" s="83">
        <v>349141000</v>
      </c>
      <c r="M372" s="74" t="str">
        <f t="shared" si="80"/>
        <v>2</v>
      </c>
      <c r="N372" s="74" t="str">
        <f t="shared" si="81"/>
        <v>4</v>
      </c>
      <c r="O372" s="74">
        <f t="shared" si="82"/>
      </c>
      <c r="P372" s="74" t="str">
        <f t="shared" si="83"/>
        <v>2.4.</v>
      </c>
      <c r="Q372" s="74">
        <f t="shared" si="84"/>
        <v>2</v>
      </c>
      <c r="R372" s="74" t="str">
        <f t="shared" si="85"/>
        <v>2.4.088</v>
      </c>
      <c r="S372" s="74" t="str">
        <f t="shared" si="86"/>
        <v>222.4.088</v>
      </c>
      <c r="T372" s="119">
        <f t="shared" si="87"/>
        <v>349141000</v>
      </c>
      <c r="U372" s="111" t="str">
        <f t="shared" si="78"/>
        <v>Chao Baby</v>
      </c>
      <c r="W372">
        <v>33</v>
      </c>
      <c r="X372">
        <v>1</v>
      </c>
      <c r="Y372">
        <v>3</v>
      </c>
      <c r="Z372">
        <v>22</v>
      </c>
      <c r="AA372">
        <v>24</v>
      </c>
      <c r="AB372">
        <v>2</v>
      </c>
      <c r="AC372">
        <v>88</v>
      </c>
      <c r="AD372">
        <v>4</v>
      </c>
      <c r="AE372" t="s">
        <v>769</v>
      </c>
      <c r="AF372" s="84">
        <v>349141000</v>
      </c>
    </row>
    <row r="373" spans="1:32" ht="14.25">
      <c r="A373" s="74" t="str">
        <f>IF(F373=81,CONCATENATE(11,B373),IF(F373=82,CONCATENATE(22,B373),IF(F373=83,CONCATENATE(33,B373),IF(F373=85,CONCATENATE(55,B373),CONCATENATE(F373,B373)))))</f>
        <v>22242</v>
      </c>
      <c r="B373" s="74" t="str">
        <f>CONCATENATE(G373,H373)</f>
        <v>242</v>
      </c>
      <c r="C373">
        <v>33</v>
      </c>
      <c r="D373">
        <v>1</v>
      </c>
      <c r="E373">
        <v>3</v>
      </c>
      <c r="F373">
        <v>22</v>
      </c>
      <c r="G373">
        <v>24</v>
      </c>
      <c r="H373">
        <v>2</v>
      </c>
      <c r="I373">
        <v>89</v>
      </c>
      <c r="J373">
        <v>4</v>
      </c>
      <c r="K373" t="s">
        <v>770</v>
      </c>
      <c r="L373" s="83">
        <v>87885966</v>
      </c>
      <c r="M373" s="74" t="str">
        <f t="shared" si="80"/>
        <v>2</v>
      </c>
      <c r="N373" s="74" t="str">
        <f t="shared" si="81"/>
        <v>4</v>
      </c>
      <c r="O373" s="74">
        <f t="shared" si="82"/>
      </c>
      <c r="P373" s="74" t="str">
        <f t="shared" si="83"/>
        <v>2.4.</v>
      </c>
      <c r="Q373" s="74">
        <f t="shared" si="84"/>
        <v>2</v>
      </c>
      <c r="R373" s="74" t="str">
        <f t="shared" si="85"/>
        <v>2.4.089</v>
      </c>
      <c r="S373" s="74" t="str">
        <f t="shared" si="86"/>
        <v>222.4.089</v>
      </c>
      <c r="T373" s="119">
        <f>L373</f>
        <v>87885966</v>
      </c>
      <c r="U373" s="111" t="str">
        <f t="shared" si="78"/>
        <v>Chao Baby</v>
      </c>
      <c r="W373">
        <v>33</v>
      </c>
      <c r="X373">
        <v>1</v>
      </c>
      <c r="Y373">
        <v>3</v>
      </c>
      <c r="Z373">
        <v>22</v>
      </c>
      <c r="AA373">
        <v>24</v>
      </c>
      <c r="AB373">
        <v>2</v>
      </c>
      <c r="AC373">
        <v>89</v>
      </c>
      <c r="AD373">
        <v>4</v>
      </c>
      <c r="AE373" t="s">
        <v>770</v>
      </c>
      <c r="AF373" s="84">
        <v>87885966</v>
      </c>
    </row>
    <row r="374" spans="1:32" ht="14.25">
      <c r="A374" s="74" t="str">
        <f t="shared" si="79"/>
        <v>11213</v>
      </c>
      <c r="B374" s="74" t="str">
        <f t="shared" si="88"/>
        <v>213</v>
      </c>
      <c r="C374">
        <v>35</v>
      </c>
      <c r="D374">
        <v>1</v>
      </c>
      <c r="E374">
        <v>3</v>
      </c>
      <c r="F374">
        <v>11</v>
      </c>
      <c r="G374">
        <v>21</v>
      </c>
      <c r="H374">
        <v>3</v>
      </c>
      <c r="I374">
        <v>85</v>
      </c>
      <c r="J374">
        <v>4</v>
      </c>
      <c r="K374" t="s">
        <v>509</v>
      </c>
      <c r="L374" s="83">
        <v>1320000000</v>
      </c>
      <c r="M374" s="74" t="str">
        <f t="shared" si="80"/>
        <v>2</v>
      </c>
      <c r="N374" s="74" t="str">
        <f t="shared" si="81"/>
        <v>1</v>
      </c>
      <c r="O374" s="74">
        <f t="shared" si="82"/>
      </c>
      <c r="P374" s="74" t="str">
        <f t="shared" si="83"/>
        <v>2.1.</v>
      </c>
      <c r="Q374" s="74">
        <f t="shared" si="84"/>
        <v>2</v>
      </c>
      <c r="R374" s="74" t="str">
        <f t="shared" si="85"/>
        <v>2.1.085</v>
      </c>
      <c r="S374" s="74" t="str">
        <f t="shared" si="86"/>
        <v>112.1.085</v>
      </c>
      <c r="T374" s="119">
        <f t="shared" si="87"/>
        <v>1320000000</v>
      </c>
      <c r="U374" s="111" t="str">
        <f t="shared" si="78"/>
        <v>Chao Baby</v>
      </c>
      <c r="W374">
        <v>35</v>
      </c>
      <c r="X374">
        <v>1</v>
      </c>
      <c r="Y374">
        <v>3</v>
      </c>
      <c r="Z374">
        <v>11</v>
      </c>
      <c r="AA374">
        <v>21</v>
      </c>
      <c r="AB374">
        <v>3</v>
      </c>
      <c r="AC374">
        <v>85</v>
      </c>
      <c r="AD374">
        <v>4</v>
      </c>
      <c r="AE374" t="s">
        <v>509</v>
      </c>
      <c r="AF374" s="84">
        <v>1320000000</v>
      </c>
    </row>
    <row r="375" spans="1:32" ht="14.25">
      <c r="A375" s="74" t="str">
        <f t="shared" si="79"/>
        <v>11312</v>
      </c>
      <c r="B375" s="74" t="str">
        <f t="shared" si="88"/>
        <v>312</v>
      </c>
      <c r="C375">
        <v>35</v>
      </c>
      <c r="D375">
        <v>1</v>
      </c>
      <c r="E375">
        <v>3</v>
      </c>
      <c r="F375">
        <v>11</v>
      </c>
      <c r="G375">
        <v>31</v>
      </c>
      <c r="H375">
        <v>2</v>
      </c>
      <c r="I375">
        <v>42</v>
      </c>
      <c r="J375">
        <v>4</v>
      </c>
      <c r="K375" t="s">
        <v>680</v>
      </c>
      <c r="L375" s="83">
        <v>496980000</v>
      </c>
      <c r="M375" s="74" t="str">
        <f t="shared" si="80"/>
        <v>3</v>
      </c>
      <c r="N375" s="74" t="str">
        <f t="shared" si="81"/>
        <v>1</v>
      </c>
      <c r="O375" s="74">
        <f t="shared" si="82"/>
      </c>
      <c r="P375" s="74" t="str">
        <f t="shared" si="83"/>
        <v>3.1.</v>
      </c>
      <c r="Q375" s="74">
        <f t="shared" si="84"/>
        <v>2</v>
      </c>
      <c r="R375" s="74" t="str">
        <f t="shared" si="85"/>
        <v>3.1.042</v>
      </c>
      <c r="S375" s="74" t="str">
        <f t="shared" si="86"/>
        <v>113.1.042</v>
      </c>
      <c r="T375" s="119">
        <f t="shared" si="87"/>
        <v>496980000</v>
      </c>
      <c r="U375" s="111" t="str">
        <f t="shared" si="78"/>
        <v>Chao Baby</v>
      </c>
      <c r="W375">
        <v>35</v>
      </c>
      <c r="X375">
        <v>1</v>
      </c>
      <c r="Y375">
        <v>3</v>
      </c>
      <c r="Z375">
        <v>11</v>
      </c>
      <c r="AA375">
        <v>31</v>
      </c>
      <c r="AB375">
        <v>2</v>
      </c>
      <c r="AC375">
        <v>42</v>
      </c>
      <c r="AD375">
        <v>4</v>
      </c>
      <c r="AE375" t="s">
        <v>680</v>
      </c>
      <c r="AF375" s="84">
        <v>496980000</v>
      </c>
    </row>
    <row r="376" spans="1:32" ht="14.25">
      <c r="A376" s="74" t="str">
        <f t="shared" si="79"/>
        <v>11314</v>
      </c>
      <c r="B376" s="74" t="str">
        <f t="shared" si="88"/>
        <v>314</v>
      </c>
      <c r="C376">
        <v>35</v>
      </c>
      <c r="D376">
        <v>1</v>
      </c>
      <c r="E376">
        <v>3</v>
      </c>
      <c r="F376">
        <v>11</v>
      </c>
      <c r="G376">
        <v>31</v>
      </c>
      <c r="H376">
        <v>4</v>
      </c>
      <c r="I376">
        <v>77</v>
      </c>
      <c r="J376">
        <v>4</v>
      </c>
      <c r="K376" t="s">
        <v>678</v>
      </c>
      <c r="L376" s="83">
        <v>110440000</v>
      </c>
      <c r="M376" s="74" t="str">
        <f t="shared" si="80"/>
        <v>3</v>
      </c>
      <c r="N376" s="74" t="str">
        <f t="shared" si="81"/>
        <v>1</v>
      </c>
      <c r="O376" s="74">
        <f t="shared" si="82"/>
      </c>
      <c r="P376" s="74" t="str">
        <f t="shared" si="83"/>
        <v>3.1.</v>
      </c>
      <c r="Q376" s="74">
        <f t="shared" si="84"/>
        <v>2</v>
      </c>
      <c r="R376" s="74" t="str">
        <f t="shared" si="85"/>
        <v>3.1.077</v>
      </c>
      <c r="S376" s="74" t="str">
        <f t="shared" si="86"/>
        <v>113.1.077</v>
      </c>
      <c r="T376" s="119">
        <f t="shared" si="87"/>
        <v>110440000</v>
      </c>
      <c r="U376" s="111" t="str">
        <f t="shared" si="78"/>
        <v>Chao Baby</v>
      </c>
      <c r="W376">
        <v>35</v>
      </c>
      <c r="X376">
        <v>1</v>
      </c>
      <c r="Y376">
        <v>3</v>
      </c>
      <c r="Z376">
        <v>11</v>
      </c>
      <c r="AA376">
        <v>31</v>
      </c>
      <c r="AB376">
        <v>4</v>
      </c>
      <c r="AC376">
        <v>77</v>
      </c>
      <c r="AD376">
        <v>4</v>
      </c>
      <c r="AE376" t="s">
        <v>678</v>
      </c>
      <c r="AF376" s="84">
        <v>110440000</v>
      </c>
    </row>
    <row r="377" spans="1:32" ht="14.25">
      <c r="A377" s="74" t="str">
        <f t="shared" si="79"/>
        <v>11321</v>
      </c>
      <c r="B377" s="74" t="str">
        <f t="shared" si="88"/>
        <v>321</v>
      </c>
      <c r="C377">
        <v>35</v>
      </c>
      <c r="D377">
        <v>1</v>
      </c>
      <c r="E377">
        <v>3</v>
      </c>
      <c r="F377">
        <v>11</v>
      </c>
      <c r="G377">
        <v>32</v>
      </c>
      <c r="H377">
        <v>1</v>
      </c>
      <c r="I377">
        <v>42</v>
      </c>
      <c r="J377">
        <v>4</v>
      </c>
      <c r="K377" t="s">
        <v>680</v>
      </c>
      <c r="L377" s="83">
        <v>110440000</v>
      </c>
      <c r="M377" s="74" t="str">
        <f t="shared" si="80"/>
        <v>3</v>
      </c>
      <c r="N377" s="74" t="str">
        <f t="shared" si="81"/>
        <v>2</v>
      </c>
      <c r="O377" s="74">
        <f t="shared" si="82"/>
      </c>
      <c r="P377" s="74" t="str">
        <f t="shared" si="83"/>
        <v>3.2.</v>
      </c>
      <c r="Q377" s="74">
        <f t="shared" si="84"/>
        <v>2</v>
      </c>
      <c r="R377" s="74" t="str">
        <f t="shared" si="85"/>
        <v>3.2.042</v>
      </c>
      <c r="S377" s="74" t="str">
        <f t="shared" si="86"/>
        <v>113.2.042</v>
      </c>
      <c r="T377" s="119">
        <f t="shared" si="87"/>
        <v>110440000</v>
      </c>
      <c r="U377" s="111" t="str">
        <f t="shared" si="78"/>
        <v>Chao Baby</v>
      </c>
      <c r="W377">
        <v>35</v>
      </c>
      <c r="X377">
        <v>1</v>
      </c>
      <c r="Y377">
        <v>3</v>
      </c>
      <c r="Z377">
        <v>11</v>
      </c>
      <c r="AA377">
        <v>32</v>
      </c>
      <c r="AB377">
        <v>1</v>
      </c>
      <c r="AC377">
        <v>42</v>
      </c>
      <c r="AD377">
        <v>4</v>
      </c>
      <c r="AE377" t="s">
        <v>680</v>
      </c>
      <c r="AF377" s="84">
        <v>110440000</v>
      </c>
    </row>
    <row r="378" spans="1:32" ht="14.25">
      <c r="A378" s="74" t="str">
        <f t="shared" si="79"/>
        <v>11322</v>
      </c>
      <c r="B378" s="74" t="str">
        <f t="shared" si="88"/>
        <v>322</v>
      </c>
      <c r="C378">
        <v>35</v>
      </c>
      <c r="D378">
        <v>1</v>
      </c>
      <c r="E378">
        <v>3</v>
      </c>
      <c r="F378">
        <v>11</v>
      </c>
      <c r="G378">
        <v>32</v>
      </c>
      <c r="H378">
        <v>2</v>
      </c>
      <c r="I378">
        <v>86</v>
      </c>
      <c r="J378">
        <v>4</v>
      </c>
      <c r="K378" t="s">
        <v>679</v>
      </c>
      <c r="L378" s="83">
        <v>2090000000</v>
      </c>
      <c r="M378" s="74" t="str">
        <f t="shared" si="80"/>
        <v>3</v>
      </c>
      <c r="N378" s="74" t="str">
        <f t="shared" si="81"/>
        <v>2</v>
      </c>
      <c r="O378" s="74">
        <f t="shared" si="82"/>
      </c>
      <c r="P378" s="74" t="str">
        <f t="shared" si="83"/>
        <v>3.2.</v>
      </c>
      <c r="Q378" s="74">
        <f t="shared" si="84"/>
        <v>2</v>
      </c>
      <c r="R378" s="74" t="str">
        <f t="shared" si="85"/>
        <v>3.2.086</v>
      </c>
      <c r="S378" s="74" t="str">
        <f t="shared" si="86"/>
        <v>113.2.086</v>
      </c>
      <c r="T378" s="119">
        <f t="shared" si="87"/>
        <v>2090000000</v>
      </c>
      <c r="U378" s="111" t="str">
        <f t="shared" si="78"/>
        <v>Chao Baby</v>
      </c>
      <c r="W378">
        <v>35</v>
      </c>
      <c r="X378">
        <v>1</v>
      </c>
      <c r="Y378">
        <v>3</v>
      </c>
      <c r="Z378">
        <v>11</v>
      </c>
      <c r="AA378">
        <v>32</v>
      </c>
      <c r="AB378">
        <v>2</v>
      </c>
      <c r="AC378">
        <v>86</v>
      </c>
      <c r="AD378">
        <v>4</v>
      </c>
      <c r="AE378" t="s">
        <v>679</v>
      </c>
      <c r="AF378" s="84">
        <v>2090000000</v>
      </c>
    </row>
    <row r="379" spans="1:32" ht="14.25">
      <c r="A379" s="74" t="str">
        <f t="shared" si="79"/>
        <v>11331</v>
      </c>
      <c r="B379" s="74" t="str">
        <f t="shared" si="88"/>
        <v>331</v>
      </c>
      <c r="C379">
        <v>35</v>
      </c>
      <c r="D379">
        <v>1</v>
      </c>
      <c r="E379">
        <v>3</v>
      </c>
      <c r="F379">
        <v>11</v>
      </c>
      <c r="G379">
        <v>33</v>
      </c>
      <c r="H379">
        <v>1</v>
      </c>
      <c r="I379">
        <v>42</v>
      </c>
      <c r="J379">
        <v>4</v>
      </c>
      <c r="K379" t="s">
        <v>680</v>
      </c>
      <c r="L379" s="83">
        <v>1234719200</v>
      </c>
      <c r="M379" s="74" t="str">
        <f t="shared" si="80"/>
        <v>3</v>
      </c>
      <c r="N379" s="74" t="str">
        <f t="shared" si="81"/>
        <v>3</v>
      </c>
      <c r="O379" s="74">
        <f t="shared" si="82"/>
      </c>
      <c r="P379" s="74" t="str">
        <f t="shared" si="83"/>
        <v>3.3.</v>
      </c>
      <c r="Q379" s="74">
        <f t="shared" si="84"/>
        <v>2</v>
      </c>
      <c r="R379" s="74" t="str">
        <f t="shared" si="85"/>
        <v>3.3.042</v>
      </c>
      <c r="S379" s="74" t="str">
        <f t="shared" si="86"/>
        <v>113.3.042</v>
      </c>
      <c r="T379" s="119">
        <f t="shared" si="87"/>
        <v>1234719200</v>
      </c>
      <c r="U379" s="111" t="str">
        <f t="shared" si="78"/>
        <v>Chao Baby</v>
      </c>
      <c r="W379">
        <v>35</v>
      </c>
      <c r="X379">
        <v>1</v>
      </c>
      <c r="Y379">
        <v>3</v>
      </c>
      <c r="Z379">
        <v>11</v>
      </c>
      <c r="AA379">
        <v>33</v>
      </c>
      <c r="AB379">
        <v>1</v>
      </c>
      <c r="AC379">
        <v>42</v>
      </c>
      <c r="AD379">
        <v>4</v>
      </c>
      <c r="AE379" t="s">
        <v>680</v>
      </c>
      <c r="AF379" s="84">
        <v>1234719200</v>
      </c>
    </row>
    <row r="380" spans="1:32" ht="14.25">
      <c r="A380" s="74" t="str">
        <f t="shared" si="79"/>
        <v>11332</v>
      </c>
      <c r="B380" s="74" t="str">
        <f t="shared" si="88"/>
        <v>332</v>
      </c>
      <c r="C380">
        <v>35</v>
      </c>
      <c r="D380">
        <v>1</v>
      </c>
      <c r="E380">
        <v>3</v>
      </c>
      <c r="F380">
        <v>11</v>
      </c>
      <c r="G380">
        <v>33</v>
      </c>
      <c r="H380">
        <v>2</v>
      </c>
      <c r="I380">
        <v>41</v>
      </c>
      <c r="J380">
        <v>4</v>
      </c>
      <c r="K380" t="s">
        <v>681</v>
      </c>
      <c r="L380" s="83">
        <v>159033600</v>
      </c>
      <c r="M380" s="74" t="str">
        <f t="shared" si="80"/>
        <v>3</v>
      </c>
      <c r="N380" s="74" t="str">
        <f t="shared" si="81"/>
        <v>3</v>
      </c>
      <c r="O380" s="74">
        <f t="shared" si="82"/>
      </c>
      <c r="P380" s="74" t="str">
        <f t="shared" si="83"/>
        <v>3.3.</v>
      </c>
      <c r="Q380" s="74">
        <f t="shared" si="84"/>
        <v>2</v>
      </c>
      <c r="R380" s="74" t="str">
        <f t="shared" si="85"/>
        <v>3.3.041</v>
      </c>
      <c r="S380" s="74" t="str">
        <f t="shared" si="86"/>
        <v>113.3.041</v>
      </c>
      <c r="T380" s="119">
        <f t="shared" si="87"/>
        <v>159033600</v>
      </c>
      <c r="U380" s="111" t="str">
        <f t="shared" si="78"/>
        <v>Chao Baby</v>
      </c>
      <c r="W380">
        <v>35</v>
      </c>
      <c r="X380">
        <v>1</v>
      </c>
      <c r="Y380">
        <v>3</v>
      </c>
      <c r="Z380">
        <v>11</v>
      </c>
      <c r="AA380">
        <v>33</v>
      </c>
      <c r="AB380">
        <v>2</v>
      </c>
      <c r="AC380">
        <v>41</v>
      </c>
      <c r="AD380">
        <v>4</v>
      </c>
      <c r="AE380" t="s">
        <v>681</v>
      </c>
      <c r="AF380" s="84">
        <v>159033600</v>
      </c>
    </row>
    <row r="381" spans="1:32" ht="14.25">
      <c r="A381" s="74" t="str">
        <f t="shared" si="79"/>
        <v>11333</v>
      </c>
      <c r="B381" s="74" t="str">
        <f t="shared" si="88"/>
        <v>333</v>
      </c>
      <c r="C381">
        <v>35</v>
      </c>
      <c r="D381">
        <v>1</v>
      </c>
      <c r="E381">
        <v>3</v>
      </c>
      <c r="F381">
        <v>11</v>
      </c>
      <c r="G381">
        <v>33</v>
      </c>
      <c r="H381">
        <v>3</v>
      </c>
      <c r="I381">
        <v>42</v>
      </c>
      <c r="J381">
        <v>4</v>
      </c>
      <c r="K381" t="s">
        <v>680</v>
      </c>
      <c r="L381" s="83">
        <v>187748000</v>
      </c>
      <c r="M381" s="74" t="str">
        <f t="shared" si="80"/>
        <v>3</v>
      </c>
      <c r="N381" s="74" t="str">
        <f t="shared" si="81"/>
        <v>3</v>
      </c>
      <c r="O381" s="74">
        <f t="shared" si="82"/>
      </c>
      <c r="P381" s="74" t="str">
        <f t="shared" si="83"/>
        <v>3.3.</v>
      </c>
      <c r="Q381" s="74">
        <f t="shared" si="84"/>
        <v>2</v>
      </c>
      <c r="R381" s="74" t="str">
        <f t="shared" si="85"/>
        <v>3.3.042</v>
      </c>
      <c r="S381" s="74" t="str">
        <f t="shared" si="86"/>
        <v>113.3.042</v>
      </c>
      <c r="T381" s="119">
        <f t="shared" si="87"/>
        <v>187748000</v>
      </c>
      <c r="U381" s="111" t="str">
        <f t="shared" si="78"/>
        <v>Chao Baby</v>
      </c>
      <c r="W381">
        <v>35</v>
      </c>
      <c r="X381">
        <v>1</v>
      </c>
      <c r="Y381">
        <v>3</v>
      </c>
      <c r="Z381">
        <v>11</v>
      </c>
      <c r="AA381">
        <v>33</v>
      </c>
      <c r="AB381">
        <v>3</v>
      </c>
      <c r="AC381">
        <v>42</v>
      </c>
      <c r="AD381">
        <v>4</v>
      </c>
      <c r="AE381" t="s">
        <v>680</v>
      </c>
      <c r="AF381" s="84">
        <v>187748000</v>
      </c>
    </row>
    <row r="382" spans="1:32" ht="14.25">
      <c r="A382" s="74" t="str">
        <f t="shared" si="79"/>
        <v>11341</v>
      </c>
      <c r="B382" s="74" t="str">
        <f t="shared" si="88"/>
        <v>341</v>
      </c>
      <c r="C382">
        <v>35</v>
      </c>
      <c r="D382">
        <v>1</v>
      </c>
      <c r="E382">
        <v>3</v>
      </c>
      <c r="F382">
        <v>11</v>
      </c>
      <c r="G382">
        <v>34</v>
      </c>
      <c r="H382">
        <v>1</v>
      </c>
      <c r="I382">
        <v>43</v>
      </c>
      <c r="J382">
        <v>4</v>
      </c>
      <c r="K382" t="s">
        <v>682</v>
      </c>
      <c r="L382" s="83">
        <v>189956800</v>
      </c>
      <c r="M382" s="74" t="str">
        <f t="shared" si="80"/>
        <v>3</v>
      </c>
      <c r="N382" s="74" t="str">
        <f t="shared" si="81"/>
        <v>4</v>
      </c>
      <c r="O382" s="74">
        <f t="shared" si="82"/>
      </c>
      <c r="P382" s="74" t="str">
        <f t="shared" si="83"/>
        <v>3.4.</v>
      </c>
      <c r="Q382" s="74">
        <f t="shared" si="84"/>
        <v>2</v>
      </c>
      <c r="R382" s="74" t="str">
        <f t="shared" si="85"/>
        <v>3.4.043</v>
      </c>
      <c r="S382" s="74" t="str">
        <f t="shared" si="86"/>
        <v>113.4.043</v>
      </c>
      <c r="T382" s="119">
        <f t="shared" si="87"/>
        <v>189956800</v>
      </c>
      <c r="U382" s="111" t="str">
        <f t="shared" si="78"/>
        <v>Chao Baby</v>
      </c>
      <c r="W382">
        <v>35</v>
      </c>
      <c r="X382">
        <v>1</v>
      </c>
      <c r="Y382">
        <v>3</v>
      </c>
      <c r="Z382">
        <v>11</v>
      </c>
      <c r="AA382">
        <v>34</v>
      </c>
      <c r="AB382">
        <v>1</v>
      </c>
      <c r="AC382">
        <v>43</v>
      </c>
      <c r="AD382">
        <v>4</v>
      </c>
      <c r="AE382" t="s">
        <v>682</v>
      </c>
      <c r="AF382" s="84">
        <v>189956800</v>
      </c>
    </row>
    <row r="383" spans="1:32" ht="14.25">
      <c r="A383" s="74" t="str">
        <f t="shared" si="79"/>
        <v>11342</v>
      </c>
      <c r="B383" s="74" t="str">
        <f t="shared" si="88"/>
        <v>342</v>
      </c>
      <c r="C383">
        <v>35</v>
      </c>
      <c r="D383">
        <v>1</v>
      </c>
      <c r="E383">
        <v>3</v>
      </c>
      <c r="F383">
        <v>11</v>
      </c>
      <c r="G383">
        <v>34</v>
      </c>
      <c r="H383">
        <v>2</v>
      </c>
      <c r="I383">
        <v>43</v>
      </c>
      <c r="J383">
        <v>4</v>
      </c>
      <c r="K383" t="s">
        <v>682</v>
      </c>
      <c r="L383" s="83">
        <v>55220000</v>
      </c>
      <c r="M383" s="74" t="str">
        <f t="shared" si="80"/>
        <v>3</v>
      </c>
      <c r="N383" s="74" t="str">
        <f t="shared" si="81"/>
        <v>4</v>
      </c>
      <c r="O383" s="74">
        <f t="shared" si="82"/>
      </c>
      <c r="P383" s="74" t="str">
        <f t="shared" si="83"/>
        <v>3.4.</v>
      </c>
      <c r="Q383" s="74">
        <f t="shared" si="84"/>
        <v>2</v>
      </c>
      <c r="R383" s="74" t="str">
        <f t="shared" si="85"/>
        <v>3.4.043</v>
      </c>
      <c r="S383" s="74" t="str">
        <f t="shared" si="86"/>
        <v>113.4.043</v>
      </c>
      <c r="T383" s="119">
        <f t="shared" si="87"/>
        <v>55220000</v>
      </c>
      <c r="U383" s="111" t="str">
        <f t="shared" si="78"/>
        <v>Chao Baby</v>
      </c>
      <c r="W383">
        <v>35</v>
      </c>
      <c r="X383">
        <v>1</v>
      </c>
      <c r="Y383">
        <v>3</v>
      </c>
      <c r="Z383">
        <v>11</v>
      </c>
      <c r="AA383">
        <v>34</v>
      </c>
      <c r="AB383">
        <v>2</v>
      </c>
      <c r="AC383">
        <v>43</v>
      </c>
      <c r="AD383">
        <v>4</v>
      </c>
      <c r="AE383" t="s">
        <v>682</v>
      </c>
      <c r="AF383" s="84">
        <v>55220000</v>
      </c>
    </row>
    <row r="384" spans="1:32" ht="14.25">
      <c r="A384" s="74" t="str">
        <f t="shared" si="79"/>
        <v>11342</v>
      </c>
      <c r="B384" s="74" t="str">
        <f t="shared" si="88"/>
        <v>342</v>
      </c>
      <c r="C384">
        <v>35</v>
      </c>
      <c r="D384">
        <v>1</v>
      </c>
      <c r="E384">
        <v>3</v>
      </c>
      <c r="F384">
        <v>11</v>
      </c>
      <c r="G384">
        <v>34</v>
      </c>
      <c r="H384">
        <v>2</v>
      </c>
      <c r="I384">
        <v>43</v>
      </c>
      <c r="J384">
        <v>5</v>
      </c>
      <c r="K384" t="s">
        <v>682</v>
      </c>
      <c r="L384" s="83">
        <v>165000000</v>
      </c>
      <c r="M384" s="74" t="str">
        <f t="shared" si="80"/>
        <v>3</v>
      </c>
      <c r="N384" s="74" t="str">
        <f t="shared" si="81"/>
        <v>4</v>
      </c>
      <c r="O384" s="74">
        <f t="shared" si="82"/>
      </c>
      <c r="P384" s="74" t="str">
        <f t="shared" si="83"/>
        <v>3.4.</v>
      </c>
      <c r="Q384" s="74">
        <f t="shared" si="84"/>
        <v>2</v>
      </c>
      <c r="R384" s="74" t="str">
        <f t="shared" si="85"/>
        <v>3.4.043</v>
      </c>
      <c r="S384" s="74" t="str">
        <f t="shared" si="86"/>
        <v>113.4.043</v>
      </c>
      <c r="T384" s="119">
        <f t="shared" si="87"/>
        <v>165000000</v>
      </c>
      <c r="U384" s="111" t="str">
        <f t="shared" si="78"/>
        <v>Chao Baby</v>
      </c>
      <c r="W384">
        <v>35</v>
      </c>
      <c r="X384">
        <v>1</v>
      </c>
      <c r="Y384">
        <v>3</v>
      </c>
      <c r="Z384">
        <v>11</v>
      </c>
      <c r="AA384">
        <v>34</v>
      </c>
      <c r="AB384">
        <v>2</v>
      </c>
      <c r="AC384">
        <v>43</v>
      </c>
      <c r="AD384">
        <v>5</v>
      </c>
      <c r="AE384" t="s">
        <v>682</v>
      </c>
      <c r="AF384" s="84">
        <v>165000000</v>
      </c>
    </row>
    <row r="385" spans="1:32" ht="14.25">
      <c r="A385" s="74" t="str">
        <f t="shared" si="79"/>
        <v>11141</v>
      </c>
      <c r="B385" s="74" t="str">
        <f t="shared" si="88"/>
        <v>141</v>
      </c>
      <c r="C385">
        <v>36</v>
      </c>
      <c r="D385">
        <v>1</v>
      </c>
      <c r="E385">
        <v>3</v>
      </c>
      <c r="F385">
        <v>11</v>
      </c>
      <c r="G385">
        <v>14</v>
      </c>
      <c r="H385">
        <v>1</v>
      </c>
      <c r="I385">
        <v>34</v>
      </c>
      <c r="J385">
        <v>3</v>
      </c>
      <c r="K385" t="s">
        <v>683</v>
      </c>
      <c r="L385" s="83">
        <v>106000000</v>
      </c>
      <c r="M385" s="74" t="str">
        <f t="shared" si="80"/>
        <v>1</v>
      </c>
      <c r="N385" s="74" t="str">
        <f t="shared" si="81"/>
        <v>4</v>
      </c>
      <c r="O385" s="74">
        <f t="shared" si="82"/>
      </c>
      <c r="P385" s="74" t="str">
        <f t="shared" si="83"/>
        <v>1.4.</v>
      </c>
      <c r="Q385" s="74">
        <f t="shared" si="84"/>
        <v>2</v>
      </c>
      <c r="R385" s="74" t="str">
        <f t="shared" si="85"/>
        <v>1.4.034</v>
      </c>
      <c r="S385" s="74" t="str">
        <f t="shared" si="86"/>
        <v>111.4.034</v>
      </c>
      <c r="T385" s="119">
        <f t="shared" si="87"/>
        <v>106000000</v>
      </c>
      <c r="U385" s="111" t="str">
        <f t="shared" si="78"/>
        <v>Chao Baby</v>
      </c>
      <c r="W385">
        <v>36</v>
      </c>
      <c r="X385">
        <v>1</v>
      </c>
      <c r="Y385">
        <v>3</v>
      </c>
      <c r="Z385">
        <v>11</v>
      </c>
      <c r="AA385">
        <v>14</v>
      </c>
      <c r="AB385">
        <v>1</v>
      </c>
      <c r="AC385">
        <v>34</v>
      </c>
      <c r="AD385">
        <v>3</v>
      </c>
      <c r="AE385" t="s">
        <v>683</v>
      </c>
      <c r="AF385" s="84">
        <v>106000000</v>
      </c>
    </row>
    <row r="386" spans="1:32" ht="14.25">
      <c r="A386" s="74" t="str">
        <f t="shared" si="79"/>
        <v>11141</v>
      </c>
      <c r="B386" s="74" t="str">
        <f t="shared" si="88"/>
        <v>141</v>
      </c>
      <c r="C386">
        <v>36</v>
      </c>
      <c r="D386">
        <v>1</v>
      </c>
      <c r="E386">
        <v>3</v>
      </c>
      <c r="F386">
        <v>11</v>
      </c>
      <c r="G386">
        <v>14</v>
      </c>
      <c r="H386">
        <v>1</v>
      </c>
      <c r="I386">
        <v>34</v>
      </c>
      <c r="J386">
        <v>4</v>
      </c>
      <c r="K386" t="s">
        <v>683</v>
      </c>
      <c r="L386" s="83">
        <v>2120000000</v>
      </c>
      <c r="M386" s="74" t="str">
        <f t="shared" si="80"/>
        <v>1</v>
      </c>
      <c r="N386" s="74" t="str">
        <f t="shared" si="81"/>
        <v>4</v>
      </c>
      <c r="O386" s="74">
        <f t="shared" si="82"/>
      </c>
      <c r="P386" s="74" t="str">
        <f t="shared" si="83"/>
        <v>1.4.</v>
      </c>
      <c r="Q386" s="74">
        <f t="shared" si="84"/>
        <v>2</v>
      </c>
      <c r="R386" s="74" t="str">
        <f t="shared" si="85"/>
        <v>1.4.034</v>
      </c>
      <c r="S386" s="74" t="str">
        <f t="shared" si="86"/>
        <v>111.4.034</v>
      </c>
      <c r="T386" s="119">
        <f t="shared" si="87"/>
        <v>2120000000</v>
      </c>
      <c r="U386" s="111" t="str">
        <f t="shared" si="78"/>
        <v>Chao Baby</v>
      </c>
      <c r="W386">
        <v>36</v>
      </c>
      <c r="X386">
        <v>1</v>
      </c>
      <c r="Y386">
        <v>3</v>
      </c>
      <c r="Z386">
        <v>11</v>
      </c>
      <c r="AA386">
        <v>14</v>
      </c>
      <c r="AB386">
        <v>1</v>
      </c>
      <c r="AC386">
        <v>34</v>
      </c>
      <c r="AD386">
        <v>4</v>
      </c>
      <c r="AE386" t="s">
        <v>683</v>
      </c>
      <c r="AF386" s="84">
        <v>2120000000</v>
      </c>
    </row>
    <row r="387" spans="1:32" ht="14.25">
      <c r="A387" s="74" t="str">
        <f t="shared" si="79"/>
        <v>11142</v>
      </c>
      <c r="B387" s="74" t="str">
        <f t="shared" si="88"/>
        <v>142</v>
      </c>
      <c r="C387">
        <v>36</v>
      </c>
      <c r="D387">
        <v>1</v>
      </c>
      <c r="E387">
        <v>3</v>
      </c>
      <c r="F387">
        <v>11</v>
      </c>
      <c r="G387">
        <v>14</v>
      </c>
      <c r="H387">
        <v>2</v>
      </c>
      <c r="I387">
        <v>35</v>
      </c>
      <c r="J387">
        <v>1</v>
      </c>
      <c r="K387" t="s">
        <v>771</v>
      </c>
      <c r="L387" s="83">
        <v>106000000</v>
      </c>
      <c r="M387" s="74" t="str">
        <f t="shared" si="80"/>
        <v>1</v>
      </c>
      <c r="N387" s="74" t="str">
        <f t="shared" si="81"/>
        <v>4</v>
      </c>
      <c r="O387" s="74">
        <f t="shared" si="82"/>
      </c>
      <c r="P387" s="74" t="str">
        <f t="shared" si="83"/>
        <v>1.4.</v>
      </c>
      <c r="Q387" s="74">
        <f t="shared" si="84"/>
        <v>2</v>
      </c>
      <c r="R387" s="74" t="str">
        <f t="shared" si="85"/>
        <v>1.4.035</v>
      </c>
      <c r="S387" s="74" t="str">
        <f t="shared" si="86"/>
        <v>111.4.035</v>
      </c>
      <c r="T387" s="119">
        <f t="shared" si="87"/>
        <v>106000000</v>
      </c>
      <c r="U387" s="111" t="str">
        <f t="shared" si="78"/>
        <v>Chao Baby</v>
      </c>
      <c r="W387">
        <v>36</v>
      </c>
      <c r="X387">
        <v>1</v>
      </c>
      <c r="Y387">
        <v>3</v>
      </c>
      <c r="Z387">
        <v>11</v>
      </c>
      <c r="AA387">
        <v>14</v>
      </c>
      <c r="AB387">
        <v>2</v>
      </c>
      <c r="AC387">
        <v>35</v>
      </c>
      <c r="AD387">
        <v>1</v>
      </c>
      <c r="AE387" t="s">
        <v>771</v>
      </c>
      <c r="AF387" s="84">
        <v>106000000</v>
      </c>
    </row>
    <row r="388" spans="1:32" ht="14.25">
      <c r="A388" s="74" t="str">
        <f t="shared" si="79"/>
        <v>11142</v>
      </c>
      <c r="B388" s="74" t="str">
        <f t="shared" si="88"/>
        <v>142</v>
      </c>
      <c r="C388">
        <v>36</v>
      </c>
      <c r="D388">
        <v>1</v>
      </c>
      <c r="E388">
        <v>3</v>
      </c>
      <c r="F388">
        <v>11</v>
      </c>
      <c r="G388">
        <v>14</v>
      </c>
      <c r="H388">
        <v>2</v>
      </c>
      <c r="I388">
        <v>35</v>
      </c>
      <c r="J388">
        <v>2</v>
      </c>
      <c r="K388" t="s">
        <v>771</v>
      </c>
      <c r="L388" s="83">
        <v>4601074510</v>
      </c>
      <c r="M388" s="74" t="str">
        <f t="shared" si="80"/>
        <v>1</v>
      </c>
      <c r="N388" s="74" t="str">
        <f t="shared" si="81"/>
        <v>4</v>
      </c>
      <c r="O388" s="74">
        <f t="shared" si="82"/>
      </c>
      <c r="P388" s="74" t="str">
        <f t="shared" si="83"/>
        <v>1.4.</v>
      </c>
      <c r="Q388" s="74">
        <f t="shared" si="84"/>
        <v>2</v>
      </c>
      <c r="R388" s="74" t="str">
        <f t="shared" si="85"/>
        <v>1.4.035</v>
      </c>
      <c r="S388" s="74" t="str">
        <f t="shared" si="86"/>
        <v>111.4.035</v>
      </c>
      <c r="T388" s="119">
        <f t="shared" si="87"/>
        <v>4601074510</v>
      </c>
      <c r="U388" s="111" t="str">
        <f t="shared" si="78"/>
        <v>Chao Baby</v>
      </c>
      <c r="W388">
        <v>36</v>
      </c>
      <c r="X388">
        <v>1</v>
      </c>
      <c r="Y388">
        <v>3</v>
      </c>
      <c r="Z388">
        <v>11</v>
      </c>
      <c r="AA388">
        <v>14</v>
      </c>
      <c r="AB388">
        <v>2</v>
      </c>
      <c r="AC388">
        <v>35</v>
      </c>
      <c r="AD388">
        <v>2</v>
      </c>
      <c r="AE388" t="s">
        <v>771</v>
      </c>
      <c r="AF388" s="84">
        <v>4601074510</v>
      </c>
    </row>
    <row r="389" spans="1:32" ht="14.25">
      <c r="A389" s="74" t="str">
        <f t="shared" si="79"/>
        <v>11142</v>
      </c>
      <c r="B389" s="74" t="str">
        <f t="shared" si="88"/>
        <v>142</v>
      </c>
      <c r="C389">
        <v>36</v>
      </c>
      <c r="D389">
        <v>1</v>
      </c>
      <c r="E389">
        <v>3</v>
      </c>
      <c r="F389">
        <v>11</v>
      </c>
      <c r="G389">
        <v>14</v>
      </c>
      <c r="H389">
        <v>2</v>
      </c>
      <c r="I389">
        <v>35</v>
      </c>
      <c r="J389">
        <v>4</v>
      </c>
      <c r="K389" t="s">
        <v>771</v>
      </c>
      <c r="L389" s="83">
        <v>1173719960</v>
      </c>
      <c r="M389" s="74" t="str">
        <f t="shared" si="80"/>
        <v>1</v>
      </c>
      <c r="N389" s="74" t="str">
        <f t="shared" si="81"/>
        <v>4</v>
      </c>
      <c r="O389" s="74">
        <f t="shared" si="82"/>
      </c>
      <c r="P389" s="74" t="str">
        <f t="shared" si="83"/>
        <v>1.4.</v>
      </c>
      <c r="Q389" s="74">
        <f t="shared" si="84"/>
        <v>2</v>
      </c>
      <c r="R389" s="74" t="str">
        <f t="shared" si="85"/>
        <v>1.4.035</v>
      </c>
      <c r="S389" s="74" t="str">
        <f t="shared" si="86"/>
        <v>111.4.035</v>
      </c>
      <c r="T389" s="119">
        <f t="shared" si="87"/>
        <v>1173719960</v>
      </c>
      <c r="U389" s="111" t="str">
        <f t="shared" si="78"/>
        <v>Chao Baby</v>
      </c>
      <c r="W389">
        <v>36</v>
      </c>
      <c r="X389">
        <v>1</v>
      </c>
      <c r="Y389">
        <v>3</v>
      </c>
      <c r="Z389">
        <v>11</v>
      </c>
      <c r="AA389">
        <v>14</v>
      </c>
      <c r="AB389">
        <v>2</v>
      </c>
      <c r="AC389">
        <v>35</v>
      </c>
      <c r="AD389">
        <v>4</v>
      </c>
      <c r="AE389" t="s">
        <v>771</v>
      </c>
      <c r="AF389" s="84">
        <v>1173719960</v>
      </c>
    </row>
    <row r="390" spans="1:32" ht="14.25">
      <c r="A390" s="74" t="str">
        <f t="shared" si="79"/>
        <v>11142</v>
      </c>
      <c r="B390" s="74" t="str">
        <f t="shared" si="88"/>
        <v>142</v>
      </c>
      <c r="C390">
        <v>36</v>
      </c>
      <c r="D390">
        <v>1</v>
      </c>
      <c r="E390">
        <v>3</v>
      </c>
      <c r="F390">
        <v>11</v>
      </c>
      <c r="G390">
        <v>14</v>
      </c>
      <c r="H390">
        <v>2</v>
      </c>
      <c r="I390">
        <v>35</v>
      </c>
      <c r="J390">
        <v>5</v>
      </c>
      <c r="K390" t="s">
        <v>771</v>
      </c>
      <c r="L390" s="83">
        <v>756205530</v>
      </c>
      <c r="M390" s="74" t="str">
        <f t="shared" si="80"/>
        <v>1</v>
      </c>
      <c r="N390" s="74" t="str">
        <f t="shared" si="81"/>
        <v>4</v>
      </c>
      <c r="O390" s="74">
        <f t="shared" si="82"/>
      </c>
      <c r="P390" s="74" t="str">
        <f t="shared" si="83"/>
        <v>1.4.</v>
      </c>
      <c r="Q390" s="74">
        <f t="shared" si="84"/>
        <v>2</v>
      </c>
      <c r="R390" s="74" t="str">
        <f t="shared" si="85"/>
        <v>1.4.035</v>
      </c>
      <c r="S390" s="74" t="str">
        <f t="shared" si="86"/>
        <v>111.4.035</v>
      </c>
      <c r="T390" s="119">
        <f t="shared" si="87"/>
        <v>756205530</v>
      </c>
      <c r="U390" s="111" t="str">
        <f t="shared" si="78"/>
        <v>Chao Baby</v>
      </c>
      <c r="W390">
        <v>36</v>
      </c>
      <c r="X390">
        <v>1</v>
      </c>
      <c r="Y390">
        <v>3</v>
      </c>
      <c r="Z390">
        <v>11</v>
      </c>
      <c r="AA390">
        <v>14</v>
      </c>
      <c r="AB390">
        <v>2</v>
      </c>
      <c r="AC390">
        <v>35</v>
      </c>
      <c r="AD390">
        <v>5</v>
      </c>
      <c r="AE390" t="s">
        <v>771</v>
      </c>
      <c r="AF390" s="84">
        <v>756205530</v>
      </c>
    </row>
    <row r="391" spans="1:32" ht="14.25">
      <c r="A391" s="74" t="str">
        <f t="shared" si="79"/>
        <v>22141</v>
      </c>
      <c r="B391" s="74" t="str">
        <f t="shared" si="88"/>
        <v>141</v>
      </c>
      <c r="C391">
        <v>36</v>
      </c>
      <c r="D391">
        <v>1</v>
      </c>
      <c r="E391">
        <v>3</v>
      </c>
      <c r="F391">
        <v>22</v>
      </c>
      <c r="G391">
        <v>14</v>
      </c>
      <c r="H391">
        <v>1</v>
      </c>
      <c r="I391">
        <v>34</v>
      </c>
      <c r="J391">
        <v>4</v>
      </c>
      <c r="K391" t="s">
        <v>684</v>
      </c>
      <c r="L391" s="83">
        <v>250000000</v>
      </c>
      <c r="M391" s="74" t="str">
        <f t="shared" si="80"/>
        <v>1</v>
      </c>
      <c r="N391" s="74" t="str">
        <f t="shared" si="81"/>
        <v>4</v>
      </c>
      <c r="O391" s="74">
        <f t="shared" si="82"/>
      </c>
      <c r="P391" s="74" t="str">
        <f t="shared" si="83"/>
        <v>1.4.</v>
      </c>
      <c r="Q391" s="74">
        <f t="shared" si="84"/>
        <v>2</v>
      </c>
      <c r="R391" s="74" t="str">
        <f t="shared" si="85"/>
        <v>1.4.034</v>
      </c>
      <c r="S391" s="74" t="str">
        <f t="shared" si="86"/>
        <v>221.4.034</v>
      </c>
      <c r="T391" s="119">
        <f t="shared" si="87"/>
        <v>250000000</v>
      </c>
      <c r="U391" s="111" t="str">
        <f t="shared" si="78"/>
        <v>Chao Baby</v>
      </c>
      <c r="W391">
        <v>36</v>
      </c>
      <c r="X391">
        <v>1</v>
      </c>
      <c r="Y391">
        <v>3</v>
      </c>
      <c r="Z391">
        <v>22</v>
      </c>
      <c r="AA391">
        <v>14</v>
      </c>
      <c r="AB391">
        <v>1</v>
      </c>
      <c r="AC391">
        <v>34</v>
      </c>
      <c r="AD391">
        <v>4</v>
      </c>
      <c r="AE391" t="s">
        <v>684</v>
      </c>
      <c r="AF391" s="84">
        <v>250000000</v>
      </c>
    </row>
    <row r="392" spans="1:32" ht="14.25">
      <c r="A392" s="74" t="str">
        <f t="shared" si="79"/>
        <v>22142</v>
      </c>
      <c r="B392" s="74" t="str">
        <f t="shared" si="88"/>
        <v>142</v>
      </c>
      <c r="C392">
        <v>36</v>
      </c>
      <c r="D392">
        <v>1</v>
      </c>
      <c r="E392">
        <v>3</v>
      </c>
      <c r="F392">
        <v>22</v>
      </c>
      <c r="G392">
        <v>14</v>
      </c>
      <c r="H392">
        <v>2</v>
      </c>
      <c r="I392">
        <v>35</v>
      </c>
      <c r="J392">
        <v>5</v>
      </c>
      <c r="K392" t="s">
        <v>771</v>
      </c>
      <c r="L392" s="83">
        <v>896471000</v>
      </c>
      <c r="M392" s="74" t="str">
        <f t="shared" si="80"/>
        <v>1</v>
      </c>
      <c r="N392" s="74" t="str">
        <f t="shared" si="81"/>
        <v>4</v>
      </c>
      <c r="O392" s="74">
        <f t="shared" si="82"/>
      </c>
      <c r="P392" s="74" t="str">
        <f t="shared" si="83"/>
        <v>1.4.</v>
      </c>
      <c r="Q392" s="74">
        <f t="shared" si="84"/>
        <v>2</v>
      </c>
      <c r="R392" s="74" t="str">
        <f t="shared" si="85"/>
        <v>1.4.035</v>
      </c>
      <c r="S392" s="74" t="str">
        <f t="shared" si="86"/>
        <v>221.4.035</v>
      </c>
      <c r="T392" s="119">
        <f t="shared" si="87"/>
        <v>896471000</v>
      </c>
      <c r="U392" s="111" t="str">
        <f t="shared" si="78"/>
        <v>Chao Baby</v>
      </c>
      <c r="W392">
        <v>36</v>
      </c>
      <c r="X392">
        <v>1</v>
      </c>
      <c r="Y392">
        <v>3</v>
      </c>
      <c r="Z392">
        <v>22</v>
      </c>
      <c r="AA392">
        <v>14</v>
      </c>
      <c r="AB392">
        <v>2</v>
      </c>
      <c r="AC392">
        <v>35</v>
      </c>
      <c r="AD392">
        <v>5</v>
      </c>
      <c r="AE392" t="s">
        <v>771</v>
      </c>
      <c r="AF392" s="84">
        <v>896471000</v>
      </c>
    </row>
    <row r="393" spans="1:32" ht="14.25">
      <c r="A393" s="74" t="str">
        <f t="shared" si="79"/>
        <v>22142</v>
      </c>
      <c r="B393" s="74" t="str">
        <f t="shared" si="88"/>
        <v>142</v>
      </c>
      <c r="C393">
        <v>36</v>
      </c>
      <c r="D393">
        <v>1</v>
      </c>
      <c r="E393">
        <v>3</v>
      </c>
      <c r="F393">
        <v>22</v>
      </c>
      <c r="G393">
        <v>14</v>
      </c>
      <c r="H393">
        <v>2</v>
      </c>
      <c r="I393">
        <v>35</v>
      </c>
      <c r="J393">
        <v>12</v>
      </c>
      <c r="K393" t="s">
        <v>772</v>
      </c>
      <c r="L393" s="83">
        <v>130792000</v>
      </c>
      <c r="M393" s="74" t="str">
        <f t="shared" si="80"/>
        <v>1</v>
      </c>
      <c r="N393" s="74" t="str">
        <f t="shared" si="81"/>
        <v>4</v>
      </c>
      <c r="O393" s="74">
        <f t="shared" si="82"/>
      </c>
      <c r="P393" s="74" t="str">
        <f t="shared" si="83"/>
        <v>1.4.</v>
      </c>
      <c r="Q393" s="74">
        <f t="shared" si="84"/>
        <v>2</v>
      </c>
      <c r="R393" s="74" t="str">
        <f t="shared" si="85"/>
        <v>1.4.035</v>
      </c>
      <c r="S393" s="74" t="str">
        <f t="shared" si="86"/>
        <v>221.4.035</v>
      </c>
      <c r="T393" s="119">
        <f t="shared" si="87"/>
        <v>130792000</v>
      </c>
      <c r="U393" s="111" t="str">
        <f t="shared" si="78"/>
        <v>Chao Baby</v>
      </c>
      <c r="W393">
        <v>36</v>
      </c>
      <c r="X393">
        <v>1</v>
      </c>
      <c r="Y393">
        <v>3</v>
      </c>
      <c r="Z393">
        <v>22</v>
      </c>
      <c r="AA393">
        <v>14</v>
      </c>
      <c r="AB393">
        <v>2</v>
      </c>
      <c r="AC393">
        <v>35</v>
      </c>
      <c r="AD393">
        <v>12</v>
      </c>
      <c r="AE393" t="s">
        <v>772</v>
      </c>
      <c r="AF393" s="84">
        <v>130792000</v>
      </c>
    </row>
    <row r="394" spans="1:32" ht="14.25">
      <c r="A394" s="74" t="str">
        <f t="shared" si="79"/>
        <v>33141</v>
      </c>
      <c r="B394" s="74" t="str">
        <f t="shared" si="88"/>
        <v>141</v>
      </c>
      <c r="C394">
        <v>36</v>
      </c>
      <c r="D394">
        <v>1</v>
      </c>
      <c r="E394">
        <v>3</v>
      </c>
      <c r="F394">
        <v>33</v>
      </c>
      <c r="G394">
        <v>14</v>
      </c>
      <c r="H394">
        <v>1</v>
      </c>
      <c r="I394">
        <v>34</v>
      </c>
      <c r="J394">
        <v>4</v>
      </c>
      <c r="K394" t="s">
        <v>773</v>
      </c>
      <c r="L394" s="83">
        <v>1115209894</v>
      </c>
      <c r="M394" s="74" t="str">
        <f t="shared" si="80"/>
        <v>1</v>
      </c>
      <c r="N394" s="74" t="str">
        <f t="shared" si="81"/>
        <v>4</v>
      </c>
      <c r="O394" s="74">
        <f t="shared" si="82"/>
      </c>
      <c r="P394" s="74" t="str">
        <f t="shared" si="83"/>
        <v>1.4.</v>
      </c>
      <c r="Q394" s="74">
        <f t="shared" si="84"/>
        <v>2</v>
      </c>
      <c r="R394" s="74" t="str">
        <f t="shared" si="85"/>
        <v>1.4.034</v>
      </c>
      <c r="S394" s="74" t="str">
        <f t="shared" si="86"/>
        <v>331.4.034</v>
      </c>
      <c r="T394" s="119">
        <f t="shared" si="87"/>
        <v>1115209894</v>
      </c>
      <c r="U394" s="111" t="str">
        <f t="shared" si="78"/>
        <v>Chao Baby</v>
      </c>
      <c r="W394">
        <v>36</v>
      </c>
      <c r="X394">
        <v>1</v>
      </c>
      <c r="Y394">
        <v>3</v>
      </c>
      <c r="Z394">
        <v>33</v>
      </c>
      <c r="AA394">
        <v>14</v>
      </c>
      <c r="AB394">
        <v>1</v>
      </c>
      <c r="AC394">
        <v>34</v>
      </c>
      <c r="AD394">
        <v>4</v>
      </c>
      <c r="AE394" t="s">
        <v>773</v>
      </c>
      <c r="AF394" s="84">
        <v>1115209894</v>
      </c>
    </row>
    <row r="395" spans="1:32" ht="14.25">
      <c r="A395" s="74" t="str">
        <f t="shared" si="79"/>
        <v>22142</v>
      </c>
      <c r="B395" s="74" t="str">
        <f t="shared" si="88"/>
        <v>142</v>
      </c>
      <c r="C395">
        <v>36</v>
      </c>
      <c r="D395">
        <v>1</v>
      </c>
      <c r="E395">
        <v>3</v>
      </c>
      <c r="F395">
        <v>22</v>
      </c>
      <c r="G395">
        <v>14</v>
      </c>
      <c r="H395">
        <v>2</v>
      </c>
      <c r="I395">
        <v>35</v>
      </c>
      <c r="J395">
        <v>12</v>
      </c>
      <c r="K395" t="s">
        <v>774</v>
      </c>
      <c r="L395" s="83">
        <v>514358</v>
      </c>
      <c r="M395" s="74" t="str">
        <f t="shared" si="80"/>
        <v>1</v>
      </c>
      <c r="N395" s="74" t="str">
        <f t="shared" si="81"/>
        <v>4</v>
      </c>
      <c r="O395" s="74">
        <f t="shared" si="82"/>
      </c>
      <c r="P395" s="74" t="str">
        <f t="shared" si="83"/>
        <v>1.4.</v>
      </c>
      <c r="Q395" s="74">
        <f t="shared" si="84"/>
        <v>2</v>
      </c>
      <c r="R395" s="74" t="str">
        <f t="shared" si="85"/>
        <v>1.4.035</v>
      </c>
      <c r="S395" s="74" t="str">
        <f t="shared" si="86"/>
        <v>221.4.035</v>
      </c>
      <c r="T395" s="119">
        <f t="shared" si="87"/>
        <v>514358</v>
      </c>
      <c r="U395" s="111" t="str">
        <f t="shared" si="78"/>
        <v>Chao Baby</v>
      </c>
      <c r="W395">
        <v>36</v>
      </c>
      <c r="X395">
        <v>1</v>
      </c>
      <c r="Y395">
        <v>3</v>
      </c>
      <c r="Z395">
        <v>22</v>
      </c>
      <c r="AA395">
        <v>14</v>
      </c>
      <c r="AB395">
        <v>2</v>
      </c>
      <c r="AC395">
        <v>35</v>
      </c>
      <c r="AD395">
        <v>12</v>
      </c>
      <c r="AE395" t="s">
        <v>774</v>
      </c>
      <c r="AF395" s="84">
        <v>514358</v>
      </c>
    </row>
    <row r="396" spans="1:32" ht="14.25">
      <c r="A396" s="74" t="str">
        <f t="shared" si="79"/>
        <v>11121</v>
      </c>
      <c r="B396" s="74" t="str">
        <f t="shared" si="88"/>
        <v>121</v>
      </c>
      <c r="C396">
        <v>40</v>
      </c>
      <c r="D396">
        <v>2</v>
      </c>
      <c r="E396">
        <v>3</v>
      </c>
      <c r="F396">
        <v>11</v>
      </c>
      <c r="G396">
        <v>12</v>
      </c>
      <c r="H396">
        <v>1</v>
      </c>
      <c r="I396">
        <v>59</v>
      </c>
      <c r="J396">
        <v>4</v>
      </c>
      <c r="K396" t="s">
        <v>695</v>
      </c>
      <c r="L396" s="83">
        <v>34084500</v>
      </c>
      <c r="M396" s="74" t="str">
        <f t="shared" si="80"/>
        <v>1</v>
      </c>
      <c r="N396" s="74" t="str">
        <f t="shared" si="81"/>
        <v>2</v>
      </c>
      <c r="O396" s="74">
        <f t="shared" si="82"/>
      </c>
      <c r="P396" s="74" t="str">
        <f t="shared" si="83"/>
        <v>1.2.</v>
      </c>
      <c r="Q396" s="74">
        <f t="shared" si="84"/>
        <v>2</v>
      </c>
      <c r="R396" s="74" t="str">
        <f t="shared" si="85"/>
        <v>1.2.059</v>
      </c>
      <c r="S396" s="74" t="str">
        <f t="shared" si="86"/>
        <v>111.2.059</v>
      </c>
      <c r="T396" s="119">
        <f t="shared" si="87"/>
        <v>34084500</v>
      </c>
      <c r="U396" s="111" t="str">
        <f t="shared" si="78"/>
        <v>Chao Baby</v>
      </c>
      <c r="W396">
        <v>40</v>
      </c>
      <c r="X396">
        <v>2</v>
      </c>
      <c r="Y396">
        <v>3</v>
      </c>
      <c r="Z396">
        <v>11</v>
      </c>
      <c r="AA396">
        <v>12</v>
      </c>
      <c r="AB396">
        <v>1</v>
      </c>
      <c r="AC396">
        <v>59</v>
      </c>
      <c r="AD396">
        <v>4</v>
      </c>
      <c r="AE396" t="s">
        <v>695</v>
      </c>
      <c r="AF396" s="84">
        <v>34084500</v>
      </c>
    </row>
    <row r="397" spans="1:32" ht="14.25">
      <c r="A397" s="74" t="str">
        <f t="shared" si="79"/>
        <v>11121</v>
      </c>
      <c r="B397" s="74" t="str">
        <f t="shared" si="88"/>
        <v>121</v>
      </c>
      <c r="C397">
        <v>40</v>
      </c>
      <c r="D397">
        <v>2</v>
      </c>
      <c r="E397">
        <v>3</v>
      </c>
      <c r="F397">
        <v>11</v>
      </c>
      <c r="G397">
        <v>12</v>
      </c>
      <c r="H397">
        <v>1</v>
      </c>
      <c r="I397">
        <v>60</v>
      </c>
      <c r="J397">
        <v>4</v>
      </c>
      <c r="K397" t="s">
        <v>696</v>
      </c>
      <c r="L397" s="83">
        <v>44048000</v>
      </c>
      <c r="M397" s="74" t="str">
        <f t="shared" si="80"/>
        <v>1</v>
      </c>
      <c r="N397" s="74" t="str">
        <f t="shared" si="81"/>
        <v>2</v>
      </c>
      <c r="O397" s="74">
        <f t="shared" si="82"/>
      </c>
      <c r="P397" s="74" t="str">
        <f t="shared" si="83"/>
        <v>1.2.</v>
      </c>
      <c r="Q397" s="74">
        <f t="shared" si="84"/>
        <v>2</v>
      </c>
      <c r="R397" s="74" t="str">
        <f t="shared" si="85"/>
        <v>1.2.060</v>
      </c>
      <c r="S397" s="74" t="str">
        <f t="shared" si="86"/>
        <v>111.2.060</v>
      </c>
      <c r="T397" s="119">
        <f t="shared" si="87"/>
        <v>44048000</v>
      </c>
      <c r="U397" s="111" t="str">
        <f t="shared" si="78"/>
        <v>Chao Baby</v>
      </c>
      <c r="W397">
        <v>40</v>
      </c>
      <c r="X397">
        <v>2</v>
      </c>
      <c r="Y397">
        <v>3</v>
      </c>
      <c r="Z397">
        <v>11</v>
      </c>
      <c r="AA397">
        <v>12</v>
      </c>
      <c r="AB397">
        <v>1</v>
      </c>
      <c r="AC397">
        <v>60</v>
      </c>
      <c r="AD397">
        <v>4</v>
      </c>
      <c r="AE397" t="s">
        <v>696</v>
      </c>
      <c r="AF397" s="84">
        <v>44048000</v>
      </c>
    </row>
    <row r="398" spans="1:32" ht="14.25">
      <c r="A398" s="74" t="str">
        <f t="shared" si="79"/>
        <v>11121</v>
      </c>
      <c r="B398" s="74" t="str">
        <f t="shared" si="88"/>
        <v>121</v>
      </c>
      <c r="C398">
        <v>40</v>
      </c>
      <c r="D398">
        <v>2</v>
      </c>
      <c r="E398">
        <v>3</v>
      </c>
      <c r="F398">
        <v>11</v>
      </c>
      <c r="G398">
        <v>12</v>
      </c>
      <c r="H398">
        <v>1</v>
      </c>
      <c r="I398">
        <v>65</v>
      </c>
      <c r="J398">
        <v>4</v>
      </c>
      <c r="K398" t="s">
        <v>697</v>
      </c>
      <c r="L398" s="83">
        <v>59977500</v>
      </c>
      <c r="M398" s="74" t="str">
        <f t="shared" si="80"/>
        <v>1</v>
      </c>
      <c r="N398" s="74" t="str">
        <f t="shared" si="81"/>
        <v>2</v>
      </c>
      <c r="O398" s="74">
        <f t="shared" si="82"/>
      </c>
      <c r="P398" s="74" t="str">
        <f t="shared" si="83"/>
        <v>1.2.</v>
      </c>
      <c r="Q398" s="74">
        <f t="shared" si="84"/>
        <v>2</v>
      </c>
      <c r="R398" s="74" t="str">
        <f t="shared" si="85"/>
        <v>1.2.065</v>
      </c>
      <c r="S398" s="74" t="str">
        <f t="shared" si="86"/>
        <v>111.2.065</v>
      </c>
      <c r="T398" s="119">
        <f t="shared" si="87"/>
        <v>59977500</v>
      </c>
      <c r="U398" s="111" t="str">
        <f t="shared" si="78"/>
        <v>Chao Baby</v>
      </c>
      <c r="W398">
        <v>40</v>
      </c>
      <c r="X398">
        <v>2</v>
      </c>
      <c r="Y398">
        <v>3</v>
      </c>
      <c r="Z398">
        <v>11</v>
      </c>
      <c r="AA398">
        <v>12</v>
      </c>
      <c r="AB398">
        <v>1</v>
      </c>
      <c r="AC398">
        <v>65</v>
      </c>
      <c r="AD398">
        <v>4</v>
      </c>
      <c r="AE398" t="s">
        <v>697</v>
      </c>
      <c r="AF398" s="84">
        <v>59977500</v>
      </c>
    </row>
    <row r="399" spans="1:32" ht="14.25">
      <c r="A399" s="74" t="str">
        <f t="shared" si="79"/>
        <v>11121</v>
      </c>
      <c r="B399" s="74" t="str">
        <f t="shared" si="88"/>
        <v>121</v>
      </c>
      <c r="C399">
        <v>40</v>
      </c>
      <c r="D399">
        <v>2</v>
      </c>
      <c r="E399">
        <v>3</v>
      </c>
      <c r="F399">
        <v>11</v>
      </c>
      <c r="G399">
        <v>12</v>
      </c>
      <c r="H399">
        <v>1</v>
      </c>
      <c r="I399">
        <v>65</v>
      </c>
      <c r="J399">
        <v>14</v>
      </c>
      <c r="K399" t="s">
        <v>697</v>
      </c>
      <c r="L399" s="83">
        <v>31200000</v>
      </c>
      <c r="M399" s="74" t="str">
        <f t="shared" si="80"/>
        <v>1</v>
      </c>
      <c r="N399" s="74" t="str">
        <f t="shared" si="81"/>
        <v>2</v>
      </c>
      <c r="O399" s="74">
        <f t="shared" si="82"/>
      </c>
      <c r="P399" s="74" t="str">
        <f t="shared" si="83"/>
        <v>1.2.</v>
      </c>
      <c r="Q399" s="74">
        <f t="shared" si="84"/>
        <v>2</v>
      </c>
      <c r="R399" s="74" t="str">
        <f t="shared" si="85"/>
        <v>1.2.065</v>
      </c>
      <c r="S399" s="74" t="str">
        <f t="shared" si="86"/>
        <v>111.2.065</v>
      </c>
      <c r="T399" s="113">
        <f t="shared" si="87"/>
        <v>31200000</v>
      </c>
      <c r="U399" s="111" t="str">
        <f t="shared" si="78"/>
        <v>Chao Baby</v>
      </c>
      <c r="W399">
        <v>40</v>
      </c>
      <c r="X399">
        <v>2</v>
      </c>
      <c r="Y399">
        <v>3</v>
      </c>
      <c r="Z399">
        <v>11</v>
      </c>
      <c r="AA399">
        <v>12</v>
      </c>
      <c r="AB399">
        <v>1</v>
      </c>
      <c r="AC399">
        <v>65</v>
      </c>
      <c r="AD399">
        <v>14</v>
      </c>
      <c r="AE399" t="s">
        <v>697</v>
      </c>
      <c r="AF399" s="84">
        <v>31200000</v>
      </c>
    </row>
    <row r="400" spans="1:32" ht="14.25">
      <c r="A400" s="74" t="str">
        <f t="shared" si="79"/>
        <v>11122</v>
      </c>
      <c r="B400" s="74" t="str">
        <f t="shared" si="88"/>
        <v>122</v>
      </c>
      <c r="C400">
        <v>40</v>
      </c>
      <c r="D400">
        <v>2</v>
      </c>
      <c r="E400">
        <v>3</v>
      </c>
      <c r="F400">
        <v>11</v>
      </c>
      <c r="G400">
        <v>12</v>
      </c>
      <c r="H400">
        <v>2</v>
      </c>
      <c r="I400">
        <v>49</v>
      </c>
      <c r="J400">
        <v>4</v>
      </c>
      <c r="K400" t="s">
        <v>775</v>
      </c>
      <c r="L400" s="83">
        <v>31200000</v>
      </c>
      <c r="M400" s="74" t="str">
        <f t="shared" si="80"/>
        <v>1</v>
      </c>
      <c r="N400" s="74" t="str">
        <f t="shared" si="81"/>
        <v>2</v>
      </c>
      <c r="O400" s="74">
        <f t="shared" si="82"/>
      </c>
      <c r="P400" s="74" t="str">
        <f t="shared" si="83"/>
        <v>1.2.</v>
      </c>
      <c r="Q400" s="74">
        <f t="shared" si="84"/>
        <v>2</v>
      </c>
      <c r="R400" s="74" t="str">
        <f t="shared" si="85"/>
        <v>1.2.049</v>
      </c>
      <c r="S400" s="74" t="str">
        <f t="shared" si="86"/>
        <v>111.2.049</v>
      </c>
      <c r="T400" s="113">
        <f t="shared" si="87"/>
        <v>31200000</v>
      </c>
      <c r="U400" s="111" t="str">
        <f t="shared" si="78"/>
        <v>Chao Baby</v>
      </c>
      <c r="W400">
        <v>40</v>
      </c>
      <c r="X400">
        <v>2</v>
      </c>
      <c r="Y400">
        <v>3</v>
      </c>
      <c r="Z400">
        <v>11</v>
      </c>
      <c r="AA400">
        <v>12</v>
      </c>
      <c r="AB400">
        <v>2</v>
      </c>
      <c r="AC400">
        <v>49</v>
      </c>
      <c r="AD400">
        <v>4</v>
      </c>
      <c r="AE400" t="s">
        <v>775</v>
      </c>
      <c r="AF400" s="84">
        <v>31200000</v>
      </c>
    </row>
    <row r="401" spans="1:32" ht="14.25">
      <c r="A401" s="74" t="str">
        <f t="shared" si="79"/>
        <v>11122</v>
      </c>
      <c r="B401" s="74" t="str">
        <f t="shared" si="88"/>
        <v>122</v>
      </c>
      <c r="C401">
        <v>40</v>
      </c>
      <c r="D401">
        <v>2</v>
      </c>
      <c r="E401">
        <v>3</v>
      </c>
      <c r="F401">
        <v>11</v>
      </c>
      <c r="G401">
        <v>12</v>
      </c>
      <c r="H401">
        <v>2</v>
      </c>
      <c r="I401">
        <v>49</v>
      </c>
      <c r="J401">
        <v>14</v>
      </c>
      <c r="K401" t="s">
        <v>775</v>
      </c>
      <c r="L401" s="83">
        <v>10400000</v>
      </c>
      <c r="M401" s="74" t="str">
        <f t="shared" si="80"/>
        <v>1</v>
      </c>
      <c r="N401" s="74" t="str">
        <f t="shared" si="81"/>
        <v>2</v>
      </c>
      <c r="O401" s="74">
        <f t="shared" si="82"/>
      </c>
      <c r="P401" s="74" t="str">
        <f t="shared" si="83"/>
        <v>1.2.</v>
      </c>
      <c r="Q401" s="74">
        <f t="shared" si="84"/>
        <v>2</v>
      </c>
      <c r="R401" s="74" t="str">
        <f t="shared" si="85"/>
        <v>1.2.049</v>
      </c>
      <c r="S401" s="74" t="str">
        <f t="shared" si="86"/>
        <v>111.2.049</v>
      </c>
      <c r="T401" s="113">
        <f t="shared" si="87"/>
        <v>10400000</v>
      </c>
      <c r="U401" s="111" t="str">
        <f t="shared" si="78"/>
        <v>Chao Baby</v>
      </c>
      <c r="W401">
        <v>40</v>
      </c>
      <c r="X401">
        <v>2</v>
      </c>
      <c r="Y401">
        <v>3</v>
      </c>
      <c r="Z401">
        <v>11</v>
      </c>
      <c r="AA401">
        <v>12</v>
      </c>
      <c r="AB401">
        <v>2</v>
      </c>
      <c r="AC401">
        <v>49</v>
      </c>
      <c r="AD401">
        <v>14</v>
      </c>
      <c r="AE401" t="s">
        <v>775</v>
      </c>
      <c r="AF401" s="84">
        <v>10400000</v>
      </c>
    </row>
    <row r="402" spans="1:32" ht="14.25">
      <c r="A402" s="74" t="str">
        <f t="shared" si="79"/>
        <v>11122</v>
      </c>
      <c r="B402" s="74" t="str">
        <f t="shared" si="88"/>
        <v>122</v>
      </c>
      <c r="C402">
        <v>40</v>
      </c>
      <c r="D402">
        <v>2</v>
      </c>
      <c r="E402">
        <v>3</v>
      </c>
      <c r="F402">
        <v>11</v>
      </c>
      <c r="G402">
        <v>12</v>
      </c>
      <c r="H402">
        <v>2</v>
      </c>
      <c r="I402">
        <v>49</v>
      </c>
      <c r="J402">
        <v>24</v>
      </c>
      <c r="K402" t="s">
        <v>775</v>
      </c>
      <c r="L402" s="83">
        <v>2600000</v>
      </c>
      <c r="M402" s="74" t="str">
        <f t="shared" si="80"/>
        <v>1</v>
      </c>
      <c r="N402" s="74" t="str">
        <f t="shared" si="81"/>
        <v>2</v>
      </c>
      <c r="O402" s="74">
        <f t="shared" si="82"/>
      </c>
      <c r="P402" s="74" t="str">
        <f t="shared" si="83"/>
        <v>1.2.</v>
      </c>
      <c r="Q402" s="74">
        <f t="shared" si="84"/>
        <v>2</v>
      </c>
      <c r="R402" s="74" t="str">
        <f t="shared" si="85"/>
        <v>1.2.049</v>
      </c>
      <c r="S402" s="74" t="str">
        <f t="shared" si="86"/>
        <v>111.2.049</v>
      </c>
      <c r="T402" s="113">
        <f t="shared" si="87"/>
        <v>2600000</v>
      </c>
      <c r="U402" s="111" t="str">
        <f aca="true" t="shared" si="89" ref="U402:U468">IF(C402=W402,IF(D402=X402,IF(E402=Y402,IF(F402=Z402,IF(G402=AA402,IF(H402=AB402,IF(I402=AC402,IF(J402=AD402,"Chao Baby","Revisar"))))))))</f>
        <v>Chao Baby</v>
      </c>
      <c r="W402">
        <v>40</v>
      </c>
      <c r="X402">
        <v>2</v>
      </c>
      <c r="Y402">
        <v>3</v>
      </c>
      <c r="Z402">
        <v>11</v>
      </c>
      <c r="AA402">
        <v>12</v>
      </c>
      <c r="AB402">
        <v>2</v>
      </c>
      <c r="AC402">
        <v>49</v>
      </c>
      <c r="AD402">
        <v>24</v>
      </c>
      <c r="AE402" t="s">
        <v>775</v>
      </c>
      <c r="AF402" s="84">
        <v>2600000</v>
      </c>
    </row>
    <row r="403" spans="1:32" ht="14.25">
      <c r="A403" s="74" t="str">
        <f t="shared" si="79"/>
        <v>11122</v>
      </c>
      <c r="B403" s="74" t="str">
        <f t="shared" si="88"/>
        <v>122</v>
      </c>
      <c r="C403">
        <v>40</v>
      </c>
      <c r="D403">
        <v>2</v>
      </c>
      <c r="E403">
        <v>3</v>
      </c>
      <c r="F403">
        <v>11</v>
      </c>
      <c r="G403">
        <v>12</v>
      </c>
      <c r="H403">
        <v>2</v>
      </c>
      <c r="I403">
        <v>49</v>
      </c>
      <c r="J403">
        <v>34</v>
      </c>
      <c r="K403" t="s">
        <v>775</v>
      </c>
      <c r="L403" s="83">
        <v>31200000</v>
      </c>
      <c r="M403" s="74" t="str">
        <f t="shared" si="80"/>
        <v>1</v>
      </c>
      <c r="N403" s="74" t="str">
        <f t="shared" si="81"/>
        <v>2</v>
      </c>
      <c r="O403" s="74">
        <f t="shared" si="82"/>
      </c>
      <c r="P403" s="74" t="str">
        <f t="shared" si="83"/>
        <v>1.2.</v>
      </c>
      <c r="Q403" s="74">
        <f t="shared" si="84"/>
        <v>2</v>
      </c>
      <c r="R403" s="74" t="str">
        <f t="shared" si="85"/>
        <v>1.2.049</v>
      </c>
      <c r="S403" s="74" t="str">
        <f t="shared" si="86"/>
        <v>111.2.049</v>
      </c>
      <c r="T403" s="113">
        <f t="shared" si="87"/>
        <v>31200000</v>
      </c>
      <c r="U403" s="111" t="str">
        <f t="shared" si="89"/>
        <v>Chao Baby</v>
      </c>
      <c r="W403">
        <v>40</v>
      </c>
      <c r="X403">
        <v>2</v>
      </c>
      <c r="Y403">
        <v>3</v>
      </c>
      <c r="Z403">
        <v>11</v>
      </c>
      <c r="AA403">
        <v>12</v>
      </c>
      <c r="AB403">
        <v>2</v>
      </c>
      <c r="AC403">
        <v>49</v>
      </c>
      <c r="AD403">
        <v>34</v>
      </c>
      <c r="AE403" t="s">
        <v>775</v>
      </c>
      <c r="AF403" s="84">
        <v>31200000</v>
      </c>
    </row>
    <row r="404" spans="1:32" ht="14.25">
      <c r="A404" s="74" t="str">
        <f t="shared" si="79"/>
        <v>11122</v>
      </c>
      <c r="B404" s="74" t="str">
        <f t="shared" si="88"/>
        <v>122</v>
      </c>
      <c r="C404">
        <v>40</v>
      </c>
      <c r="D404">
        <v>2</v>
      </c>
      <c r="E404">
        <v>3</v>
      </c>
      <c r="F404">
        <v>11</v>
      </c>
      <c r="G404">
        <v>12</v>
      </c>
      <c r="H404">
        <v>2</v>
      </c>
      <c r="I404">
        <v>49</v>
      </c>
      <c r="J404">
        <v>44</v>
      </c>
      <c r="K404" t="s">
        <v>775</v>
      </c>
      <c r="L404" s="83">
        <v>100000000</v>
      </c>
      <c r="M404" s="74" t="str">
        <f t="shared" si="80"/>
        <v>1</v>
      </c>
      <c r="N404" s="74" t="str">
        <f t="shared" si="81"/>
        <v>2</v>
      </c>
      <c r="O404" s="74">
        <f t="shared" si="82"/>
      </c>
      <c r="P404" s="74" t="str">
        <f t="shared" si="83"/>
        <v>1.2.</v>
      </c>
      <c r="Q404" s="74">
        <f t="shared" si="84"/>
        <v>2</v>
      </c>
      <c r="R404" s="74" t="str">
        <f t="shared" si="85"/>
        <v>1.2.049</v>
      </c>
      <c r="S404" s="74" t="str">
        <f t="shared" si="86"/>
        <v>111.2.049</v>
      </c>
      <c r="T404" s="84">
        <f t="shared" si="87"/>
        <v>100000000</v>
      </c>
      <c r="U404" s="111" t="str">
        <f t="shared" si="89"/>
        <v>Chao Baby</v>
      </c>
      <c r="W404">
        <v>40</v>
      </c>
      <c r="X404">
        <v>2</v>
      </c>
      <c r="Y404">
        <v>3</v>
      </c>
      <c r="Z404">
        <v>11</v>
      </c>
      <c r="AA404">
        <v>12</v>
      </c>
      <c r="AB404">
        <v>2</v>
      </c>
      <c r="AC404">
        <v>49</v>
      </c>
      <c r="AD404">
        <v>44</v>
      </c>
      <c r="AE404" t="s">
        <v>775</v>
      </c>
      <c r="AF404" s="84">
        <v>100000000</v>
      </c>
    </row>
    <row r="405" spans="1:32" ht="14.25">
      <c r="A405" s="74" t="str">
        <f t="shared" si="79"/>
        <v>11122</v>
      </c>
      <c r="B405" s="74" t="str">
        <f t="shared" si="88"/>
        <v>122</v>
      </c>
      <c r="C405">
        <v>40</v>
      </c>
      <c r="D405">
        <v>2</v>
      </c>
      <c r="E405">
        <v>3</v>
      </c>
      <c r="F405">
        <v>11</v>
      </c>
      <c r="G405">
        <v>12</v>
      </c>
      <c r="H405">
        <v>2</v>
      </c>
      <c r="I405">
        <v>49</v>
      </c>
      <c r="J405">
        <v>54</v>
      </c>
      <c r="K405" t="s">
        <v>775</v>
      </c>
      <c r="L405" s="83">
        <v>46617000</v>
      </c>
      <c r="M405" s="74" t="str">
        <f t="shared" si="80"/>
        <v>1</v>
      </c>
      <c r="N405" s="74" t="str">
        <f t="shared" si="81"/>
        <v>2</v>
      </c>
      <c r="O405" s="74">
        <f t="shared" si="82"/>
      </c>
      <c r="P405" s="74" t="str">
        <f t="shared" si="83"/>
        <v>1.2.</v>
      </c>
      <c r="Q405" s="74">
        <f t="shared" si="84"/>
        <v>2</v>
      </c>
      <c r="R405" s="74" t="str">
        <f t="shared" si="85"/>
        <v>1.2.049</v>
      </c>
      <c r="S405" s="74" t="str">
        <f t="shared" si="86"/>
        <v>111.2.049</v>
      </c>
      <c r="T405" s="84">
        <f t="shared" si="87"/>
        <v>46617000</v>
      </c>
      <c r="U405" s="111" t="str">
        <f t="shared" si="89"/>
        <v>Chao Baby</v>
      </c>
      <c r="W405">
        <v>40</v>
      </c>
      <c r="X405">
        <v>2</v>
      </c>
      <c r="Y405">
        <v>3</v>
      </c>
      <c r="Z405">
        <v>11</v>
      </c>
      <c r="AA405">
        <v>12</v>
      </c>
      <c r="AB405">
        <v>2</v>
      </c>
      <c r="AC405">
        <v>49</v>
      </c>
      <c r="AD405">
        <v>54</v>
      </c>
      <c r="AE405" t="s">
        <v>775</v>
      </c>
      <c r="AF405" s="84">
        <v>46617000</v>
      </c>
    </row>
    <row r="406" spans="1:32" ht="14.25">
      <c r="A406" s="74" t="str">
        <f t="shared" si="79"/>
        <v>11122</v>
      </c>
      <c r="B406" s="74" t="str">
        <f t="shared" si="88"/>
        <v>122</v>
      </c>
      <c r="C406">
        <v>40</v>
      </c>
      <c r="D406">
        <v>2</v>
      </c>
      <c r="E406">
        <v>3</v>
      </c>
      <c r="F406">
        <v>11</v>
      </c>
      <c r="G406">
        <v>12</v>
      </c>
      <c r="H406">
        <v>2</v>
      </c>
      <c r="I406">
        <v>49</v>
      </c>
      <c r="J406">
        <v>64</v>
      </c>
      <c r="K406" t="s">
        <v>775</v>
      </c>
      <c r="L406" s="83">
        <v>20800000</v>
      </c>
      <c r="M406" s="74" t="str">
        <f t="shared" si="80"/>
        <v>1</v>
      </c>
      <c r="N406" s="74" t="str">
        <f t="shared" si="81"/>
        <v>2</v>
      </c>
      <c r="O406" s="74">
        <f t="shared" si="82"/>
      </c>
      <c r="P406" s="74" t="str">
        <f t="shared" si="83"/>
        <v>1.2.</v>
      </c>
      <c r="Q406" s="74">
        <f t="shared" si="84"/>
        <v>2</v>
      </c>
      <c r="R406" s="74" t="str">
        <f t="shared" si="85"/>
        <v>1.2.049</v>
      </c>
      <c r="S406" s="74" t="str">
        <f t="shared" si="86"/>
        <v>111.2.049</v>
      </c>
      <c r="T406" s="84">
        <f t="shared" si="87"/>
        <v>20800000</v>
      </c>
      <c r="U406" s="111" t="str">
        <f t="shared" si="89"/>
        <v>Chao Baby</v>
      </c>
      <c r="W406">
        <v>40</v>
      </c>
      <c r="X406">
        <v>2</v>
      </c>
      <c r="Y406">
        <v>3</v>
      </c>
      <c r="Z406">
        <v>11</v>
      </c>
      <c r="AA406">
        <v>12</v>
      </c>
      <c r="AB406">
        <v>2</v>
      </c>
      <c r="AC406">
        <v>49</v>
      </c>
      <c r="AD406">
        <v>64</v>
      </c>
      <c r="AE406" t="s">
        <v>775</v>
      </c>
      <c r="AF406" s="84">
        <v>20800000</v>
      </c>
    </row>
    <row r="407" spans="1:32" ht="14.25">
      <c r="A407" s="74" t="str">
        <f t="shared" si="79"/>
        <v>11123</v>
      </c>
      <c r="B407" s="74" t="str">
        <f t="shared" si="88"/>
        <v>123</v>
      </c>
      <c r="C407">
        <v>40</v>
      </c>
      <c r="D407">
        <v>2</v>
      </c>
      <c r="E407">
        <v>3</v>
      </c>
      <c r="F407">
        <v>11</v>
      </c>
      <c r="G407">
        <v>12</v>
      </c>
      <c r="H407">
        <v>3</v>
      </c>
      <c r="I407">
        <v>50</v>
      </c>
      <c r="J407">
        <v>4</v>
      </c>
      <c r="K407" t="s">
        <v>776</v>
      </c>
      <c r="L407" s="83">
        <v>154640000</v>
      </c>
      <c r="M407" s="74" t="str">
        <f t="shared" si="80"/>
        <v>1</v>
      </c>
      <c r="N407" s="74" t="str">
        <f t="shared" si="81"/>
        <v>2</v>
      </c>
      <c r="O407" s="74">
        <f t="shared" si="82"/>
      </c>
      <c r="P407" s="74" t="str">
        <f t="shared" si="83"/>
        <v>1.2.</v>
      </c>
      <c r="Q407" s="74">
        <f t="shared" si="84"/>
        <v>2</v>
      </c>
      <c r="R407" s="74" t="str">
        <f t="shared" si="85"/>
        <v>1.2.050</v>
      </c>
      <c r="S407" s="74" t="str">
        <f t="shared" si="86"/>
        <v>111.2.050</v>
      </c>
      <c r="T407" s="84">
        <f t="shared" si="87"/>
        <v>154640000</v>
      </c>
      <c r="U407" s="111" t="str">
        <f t="shared" si="89"/>
        <v>Chao Baby</v>
      </c>
      <c r="W407">
        <v>40</v>
      </c>
      <c r="X407">
        <v>2</v>
      </c>
      <c r="Y407">
        <v>3</v>
      </c>
      <c r="Z407">
        <v>11</v>
      </c>
      <c r="AA407">
        <v>12</v>
      </c>
      <c r="AB407">
        <v>3</v>
      </c>
      <c r="AC407">
        <v>50</v>
      </c>
      <c r="AD407">
        <v>4</v>
      </c>
      <c r="AE407" t="s">
        <v>776</v>
      </c>
      <c r="AF407" s="84">
        <v>154640000</v>
      </c>
    </row>
    <row r="408" spans="1:32" ht="14.25">
      <c r="A408" s="74" t="str">
        <f t="shared" si="79"/>
        <v>11123</v>
      </c>
      <c r="B408" s="74" t="str">
        <f t="shared" si="88"/>
        <v>123</v>
      </c>
      <c r="C408">
        <v>40</v>
      </c>
      <c r="D408">
        <v>2</v>
      </c>
      <c r="E408">
        <v>3</v>
      </c>
      <c r="F408">
        <v>11</v>
      </c>
      <c r="G408">
        <v>12</v>
      </c>
      <c r="H408">
        <v>3</v>
      </c>
      <c r="I408">
        <v>50</v>
      </c>
      <c r="J408">
        <v>14</v>
      </c>
      <c r="K408" t="s">
        <v>776</v>
      </c>
      <c r="L408" s="83">
        <v>116000000</v>
      </c>
      <c r="M408" s="74" t="str">
        <f t="shared" si="80"/>
        <v>1</v>
      </c>
      <c r="N408" s="74" t="str">
        <f t="shared" si="81"/>
        <v>2</v>
      </c>
      <c r="O408" s="74">
        <f t="shared" si="82"/>
      </c>
      <c r="P408" s="74" t="str">
        <f t="shared" si="83"/>
        <v>1.2.</v>
      </c>
      <c r="Q408" s="74">
        <f t="shared" si="84"/>
        <v>2</v>
      </c>
      <c r="R408" s="74" t="str">
        <f t="shared" si="85"/>
        <v>1.2.050</v>
      </c>
      <c r="S408" s="74" t="str">
        <f t="shared" si="86"/>
        <v>111.2.050</v>
      </c>
      <c r="T408" s="119">
        <f t="shared" si="87"/>
        <v>116000000</v>
      </c>
      <c r="U408" s="111" t="str">
        <f t="shared" si="89"/>
        <v>Chao Baby</v>
      </c>
      <c r="W408">
        <v>40</v>
      </c>
      <c r="X408">
        <v>2</v>
      </c>
      <c r="Y408">
        <v>3</v>
      </c>
      <c r="Z408">
        <v>11</v>
      </c>
      <c r="AA408">
        <v>12</v>
      </c>
      <c r="AB408">
        <v>3</v>
      </c>
      <c r="AC408">
        <v>50</v>
      </c>
      <c r="AD408">
        <v>14</v>
      </c>
      <c r="AE408" t="s">
        <v>776</v>
      </c>
      <c r="AF408" s="84">
        <v>116000000</v>
      </c>
    </row>
    <row r="409" spans="1:32" ht="14.25">
      <c r="A409" s="74" t="str">
        <f>IF(F409=81,CONCATENATE(11,B409),IF(F409=82,CONCATENATE(22,B409),IF(F409=83,CONCATENATE(33,B409),IF(F409=85,CONCATENATE(55,B409),CONCATENATE(F409,B409)))))</f>
        <v>11123</v>
      </c>
      <c r="B409" s="74" t="str">
        <f>CONCATENATE(G409,H409)</f>
        <v>123</v>
      </c>
      <c r="C409">
        <v>40</v>
      </c>
      <c r="D409">
        <v>2</v>
      </c>
      <c r="E409">
        <v>3</v>
      </c>
      <c r="F409">
        <v>11</v>
      </c>
      <c r="G409">
        <v>12</v>
      </c>
      <c r="H409">
        <v>3</v>
      </c>
      <c r="I409">
        <v>50</v>
      </c>
      <c r="J409">
        <v>24</v>
      </c>
      <c r="K409" t="s">
        <v>776</v>
      </c>
      <c r="L409" s="83">
        <v>24232000</v>
      </c>
      <c r="M409" s="74" t="str">
        <f t="shared" si="80"/>
        <v>1</v>
      </c>
      <c r="N409" s="74" t="str">
        <f t="shared" si="81"/>
        <v>2</v>
      </c>
      <c r="O409" s="74">
        <f t="shared" si="82"/>
      </c>
      <c r="P409" s="74" t="str">
        <f t="shared" si="83"/>
        <v>1.2.</v>
      </c>
      <c r="Q409" s="74">
        <f t="shared" si="84"/>
        <v>2</v>
      </c>
      <c r="R409" s="74" t="str">
        <f t="shared" si="85"/>
        <v>1.2.050</v>
      </c>
      <c r="S409" s="74" t="str">
        <f t="shared" si="86"/>
        <v>111.2.050</v>
      </c>
      <c r="T409" s="119">
        <f>L409</f>
        <v>24232000</v>
      </c>
      <c r="U409" s="111" t="str">
        <f t="shared" si="89"/>
        <v>Chao Baby</v>
      </c>
      <c r="W409">
        <v>40</v>
      </c>
      <c r="X409">
        <v>2</v>
      </c>
      <c r="Y409">
        <v>3</v>
      </c>
      <c r="Z409">
        <v>11</v>
      </c>
      <c r="AA409">
        <v>12</v>
      </c>
      <c r="AB409">
        <v>3</v>
      </c>
      <c r="AC409">
        <v>50</v>
      </c>
      <c r="AD409">
        <v>24</v>
      </c>
      <c r="AE409" t="s">
        <v>776</v>
      </c>
      <c r="AF409" s="84">
        <v>24232000</v>
      </c>
    </row>
    <row r="410" spans="1:256" ht="14.25">
      <c r="A410" s="74" t="str">
        <f t="shared" si="79"/>
        <v>11124</v>
      </c>
      <c r="B410" s="74" t="str">
        <f t="shared" si="88"/>
        <v>124</v>
      </c>
      <c r="C410" s="102">
        <v>40</v>
      </c>
      <c r="D410" s="102">
        <v>2</v>
      </c>
      <c r="E410" s="102">
        <v>3</v>
      </c>
      <c r="F410" s="102">
        <v>11</v>
      </c>
      <c r="G410" s="102">
        <v>12</v>
      </c>
      <c r="H410" s="102">
        <v>4</v>
      </c>
      <c r="I410" s="102">
        <v>53</v>
      </c>
      <c r="J410" s="102">
        <v>4</v>
      </c>
      <c r="K410" s="102" t="s">
        <v>777</v>
      </c>
      <c r="L410" s="83">
        <v>6240000</v>
      </c>
      <c r="M410" s="74" t="str">
        <f t="shared" si="80"/>
        <v>1</v>
      </c>
      <c r="N410" s="74" t="str">
        <f t="shared" si="81"/>
        <v>2</v>
      </c>
      <c r="O410" s="74">
        <f t="shared" si="82"/>
      </c>
      <c r="P410" s="74" t="str">
        <f t="shared" si="83"/>
        <v>1.2.</v>
      </c>
      <c r="Q410" s="74">
        <f t="shared" si="84"/>
        <v>2</v>
      </c>
      <c r="R410" s="74" t="str">
        <f t="shared" si="85"/>
        <v>1.2.053</v>
      </c>
      <c r="S410" s="74" t="str">
        <f t="shared" si="86"/>
        <v>111.2.053</v>
      </c>
      <c r="T410" s="119">
        <f t="shared" si="87"/>
        <v>6240000</v>
      </c>
      <c r="U410" s="111" t="str">
        <f t="shared" si="89"/>
        <v>Chao Baby</v>
      </c>
      <c r="W410" s="102">
        <v>40</v>
      </c>
      <c r="X410" s="102">
        <v>2</v>
      </c>
      <c r="Y410" s="102">
        <v>3</v>
      </c>
      <c r="Z410" s="102">
        <v>11</v>
      </c>
      <c r="AA410" s="102">
        <v>12</v>
      </c>
      <c r="AB410" s="102">
        <v>4</v>
      </c>
      <c r="AC410" s="102">
        <v>53</v>
      </c>
      <c r="AD410" s="102">
        <v>4</v>
      </c>
      <c r="AE410" s="102" t="s">
        <v>777</v>
      </c>
      <c r="AF410" s="84">
        <v>6240000</v>
      </c>
      <c r="AG410" s="102"/>
      <c r="AH410" s="102"/>
      <c r="AI410" s="102"/>
      <c r="AJ410" s="102"/>
      <c r="AK410" s="102"/>
      <c r="AL410" s="102"/>
      <c r="AM410" s="102"/>
      <c r="AN410" s="102"/>
      <c r="AO410" s="102"/>
      <c r="AP410" s="102"/>
      <c r="AQ410" s="102"/>
      <c r="AR410" s="102"/>
      <c r="AS410" s="102"/>
      <c r="AT410" s="102"/>
      <c r="AU410" s="102"/>
      <c r="AV410" s="102"/>
      <c r="AW410" s="102"/>
      <c r="AX410" s="102"/>
      <c r="AY410" s="102"/>
      <c r="AZ410" s="102"/>
      <c r="BA410" s="102"/>
      <c r="BB410" s="102"/>
      <c r="BC410" s="102"/>
      <c r="BD410" s="102"/>
      <c r="BE410" s="102"/>
      <c r="BF410" s="102"/>
      <c r="BG410" s="102"/>
      <c r="BH410" s="102"/>
      <c r="BI410" s="102"/>
      <c r="BJ410" s="102"/>
      <c r="BK410" s="102"/>
      <c r="BL410" s="102"/>
      <c r="BM410" s="102"/>
      <c r="BN410" s="102"/>
      <c r="BO410" s="102"/>
      <c r="BP410" s="102"/>
      <c r="BQ410" s="102"/>
      <c r="BR410" s="102"/>
      <c r="BS410" s="102"/>
      <c r="BT410" s="102"/>
      <c r="BU410" s="102"/>
      <c r="BV410" s="102"/>
      <c r="BW410" s="102"/>
      <c r="BX410" s="102"/>
      <c r="BY410" s="102"/>
      <c r="BZ410" s="102"/>
      <c r="CA410" s="102"/>
      <c r="CB410" s="102"/>
      <c r="CC410" s="102"/>
      <c r="CD410" s="102"/>
      <c r="CE410" s="102"/>
      <c r="CF410" s="102"/>
      <c r="CG410" s="102"/>
      <c r="CH410" s="102"/>
      <c r="CI410" s="102"/>
      <c r="CJ410" s="102"/>
      <c r="CK410" s="102"/>
      <c r="CL410" s="102"/>
      <c r="CM410" s="102"/>
      <c r="CN410" s="102"/>
      <c r="CO410" s="102"/>
      <c r="CP410" s="102"/>
      <c r="CQ410" s="102"/>
      <c r="CR410" s="102"/>
      <c r="CS410" s="102"/>
      <c r="CT410" s="102"/>
      <c r="CU410" s="102"/>
      <c r="CV410" s="102"/>
      <c r="CW410" s="102"/>
      <c r="CX410" s="102"/>
      <c r="CY410" s="102"/>
      <c r="CZ410" s="102"/>
      <c r="DA410" s="102"/>
      <c r="DB410" s="102"/>
      <c r="DC410" s="102"/>
      <c r="DD410" s="102"/>
      <c r="DE410" s="102"/>
      <c r="DF410" s="102"/>
      <c r="DG410" s="102"/>
      <c r="DH410" s="102"/>
      <c r="DI410" s="102"/>
      <c r="DJ410" s="102"/>
      <c r="DK410" s="102"/>
      <c r="DL410" s="102"/>
      <c r="DM410" s="102"/>
      <c r="DN410" s="102"/>
      <c r="DO410" s="102"/>
      <c r="DP410" s="102"/>
      <c r="DQ410" s="102"/>
      <c r="DR410" s="102"/>
      <c r="DS410" s="102"/>
      <c r="DT410" s="102"/>
      <c r="DU410" s="102"/>
      <c r="DV410" s="102"/>
      <c r="DW410" s="102"/>
      <c r="DX410" s="102"/>
      <c r="DY410" s="102"/>
      <c r="DZ410" s="102"/>
      <c r="EA410" s="102"/>
      <c r="EB410" s="102"/>
      <c r="EC410" s="102"/>
      <c r="ED410" s="102"/>
      <c r="EE410" s="102"/>
      <c r="EF410" s="102"/>
      <c r="EG410" s="102"/>
      <c r="EH410" s="102"/>
      <c r="EI410" s="102"/>
      <c r="EJ410" s="102"/>
      <c r="EK410" s="102"/>
      <c r="EL410" s="102"/>
      <c r="EM410" s="102"/>
      <c r="EN410" s="102"/>
      <c r="EO410" s="102"/>
      <c r="EP410" s="102"/>
      <c r="EQ410" s="102"/>
      <c r="ER410" s="102"/>
      <c r="ES410" s="102"/>
      <c r="ET410" s="102"/>
      <c r="EU410" s="102"/>
      <c r="EV410" s="102"/>
      <c r="EW410" s="102"/>
      <c r="EX410" s="102"/>
      <c r="EY410" s="102"/>
      <c r="EZ410" s="102"/>
      <c r="FA410" s="102"/>
      <c r="FB410" s="102"/>
      <c r="FC410" s="102"/>
      <c r="FD410" s="102"/>
      <c r="FE410" s="102"/>
      <c r="FF410" s="102"/>
      <c r="FG410" s="102"/>
      <c r="FH410" s="102"/>
      <c r="FI410" s="102"/>
      <c r="FJ410" s="102"/>
      <c r="FK410" s="102"/>
      <c r="FL410" s="102"/>
      <c r="FM410" s="102"/>
      <c r="FN410" s="102"/>
      <c r="FO410" s="102"/>
      <c r="FP410" s="102"/>
      <c r="FQ410" s="102"/>
      <c r="FR410" s="102"/>
      <c r="FS410" s="102"/>
      <c r="FT410" s="102"/>
      <c r="FU410" s="102"/>
      <c r="FV410" s="102"/>
      <c r="FW410" s="102"/>
      <c r="FX410" s="102"/>
      <c r="FY410" s="102"/>
      <c r="FZ410" s="102"/>
      <c r="GA410" s="102"/>
      <c r="GB410" s="102"/>
      <c r="GC410" s="102"/>
      <c r="GD410" s="102"/>
      <c r="GE410" s="102"/>
      <c r="GF410" s="102"/>
      <c r="GG410" s="102"/>
      <c r="GH410" s="102"/>
      <c r="GI410" s="102"/>
      <c r="GJ410" s="102"/>
      <c r="GK410" s="102"/>
      <c r="GL410" s="102"/>
      <c r="GM410" s="102"/>
      <c r="GN410" s="102"/>
      <c r="GO410" s="102"/>
      <c r="GP410" s="102"/>
      <c r="GQ410" s="102"/>
      <c r="GR410" s="102"/>
      <c r="GS410" s="102"/>
      <c r="GT410" s="102"/>
      <c r="GU410" s="102"/>
      <c r="GV410" s="102"/>
      <c r="GW410" s="102"/>
      <c r="GX410" s="102"/>
      <c r="GY410" s="102"/>
      <c r="GZ410" s="102"/>
      <c r="HA410" s="102"/>
      <c r="HB410" s="102"/>
      <c r="HC410" s="102"/>
      <c r="HD410" s="102"/>
      <c r="HE410" s="102"/>
      <c r="HF410" s="102"/>
      <c r="HG410" s="102"/>
      <c r="HH410" s="102"/>
      <c r="HI410" s="102"/>
      <c r="HJ410" s="102"/>
      <c r="HK410" s="102"/>
      <c r="HL410" s="102"/>
      <c r="HM410" s="102"/>
      <c r="HN410" s="102"/>
      <c r="HO410" s="102"/>
      <c r="HP410" s="102"/>
      <c r="HQ410" s="102"/>
      <c r="HR410" s="102"/>
      <c r="HS410" s="102"/>
      <c r="HT410" s="102"/>
      <c r="HU410" s="102"/>
      <c r="HV410" s="102"/>
      <c r="HW410" s="102"/>
      <c r="HX410" s="102"/>
      <c r="HY410" s="102"/>
      <c r="HZ410" s="102"/>
      <c r="IA410" s="102"/>
      <c r="IB410" s="102"/>
      <c r="IC410" s="102"/>
      <c r="ID410" s="102"/>
      <c r="IE410" s="102"/>
      <c r="IF410" s="102"/>
      <c r="IG410" s="102"/>
      <c r="IH410" s="102"/>
      <c r="II410" s="102"/>
      <c r="IJ410" s="102"/>
      <c r="IK410" s="102"/>
      <c r="IL410" s="102"/>
      <c r="IM410" s="102"/>
      <c r="IN410" s="102"/>
      <c r="IO410" s="102"/>
      <c r="IP410" s="102"/>
      <c r="IQ410" s="102"/>
      <c r="IR410" s="102"/>
      <c r="IS410" s="102"/>
      <c r="IT410" s="102"/>
      <c r="IU410" s="102"/>
      <c r="IV410" s="102"/>
    </row>
    <row r="411" spans="1:32" ht="14.25">
      <c r="A411" s="74" t="str">
        <f aca="true" t="shared" si="90" ref="A411:A479">IF(F411=81,CONCATENATE(11,B411),IF(F411=82,CONCATENATE(22,B411),IF(F411=83,CONCATENATE(33,B411),IF(F411=85,CONCATENATE(55,B411),CONCATENATE(F411,B411)))))</f>
        <v>11124</v>
      </c>
      <c r="B411" s="74" t="str">
        <f t="shared" si="88"/>
        <v>124</v>
      </c>
      <c r="C411">
        <v>40</v>
      </c>
      <c r="D411">
        <v>2</v>
      </c>
      <c r="E411">
        <v>3</v>
      </c>
      <c r="F411">
        <v>11</v>
      </c>
      <c r="G411">
        <v>12</v>
      </c>
      <c r="H411">
        <v>4</v>
      </c>
      <c r="I411">
        <v>53</v>
      </c>
      <c r="J411">
        <v>14</v>
      </c>
      <c r="K411" t="s">
        <v>777</v>
      </c>
      <c r="L411" s="83">
        <v>109200000</v>
      </c>
      <c r="M411" s="74" t="str">
        <f>MID(G411,1,1)</f>
        <v>1</v>
      </c>
      <c r="N411" s="74" t="str">
        <f>MID(G411,2,1)</f>
        <v>2</v>
      </c>
      <c r="O411" s="74">
        <f>MID(H411,3,1)</f>
      </c>
      <c r="P411" s="74" t="str">
        <f>CONCATENATE(M411,".",N411,".",O411)</f>
        <v>1.2.</v>
      </c>
      <c r="Q411" s="74">
        <f>LEN(I411)</f>
        <v>2</v>
      </c>
      <c r="R411" s="74" t="str">
        <f>IF(Q411=2,CONCATENATE(P411,0,I411),IF(Q411=1,CONCATENATE(P411,0,0,I411),IF(Q411=3,CONCATENATE(P411,I411)," ")))</f>
        <v>1.2.053</v>
      </c>
      <c r="S411" s="74" t="str">
        <f t="shared" si="86"/>
        <v>111.2.053</v>
      </c>
      <c r="T411" s="119">
        <f t="shared" si="87"/>
        <v>109200000</v>
      </c>
      <c r="U411" s="111" t="str">
        <f t="shared" si="89"/>
        <v>Chao Baby</v>
      </c>
      <c r="W411">
        <v>40</v>
      </c>
      <c r="X411">
        <v>2</v>
      </c>
      <c r="Y411">
        <v>3</v>
      </c>
      <c r="Z411">
        <v>11</v>
      </c>
      <c r="AA411">
        <v>12</v>
      </c>
      <c r="AB411">
        <v>4</v>
      </c>
      <c r="AC411">
        <v>53</v>
      </c>
      <c r="AD411">
        <v>14</v>
      </c>
      <c r="AE411" t="s">
        <v>777</v>
      </c>
      <c r="AF411" s="84">
        <v>109200000</v>
      </c>
    </row>
    <row r="412" spans="1:32" ht="14.25">
      <c r="A412" s="74" t="str">
        <f>IF(F412=81,CONCATENATE(11,B412),IF(F412=82,CONCATENATE(22,B412),IF(F412=83,CONCATENATE(33,B412),IF(F412=85,CONCATENATE(55,B412),CONCATENATE(F412,B412)))))</f>
        <v>11124</v>
      </c>
      <c r="B412" s="74" t="str">
        <f>CONCATENATE(G412,H412)</f>
        <v>124</v>
      </c>
      <c r="C412">
        <v>40</v>
      </c>
      <c r="D412">
        <v>2</v>
      </c>
      <c r="E412">
        <v>3</v>
      </c>
      <c r="F412">
        <v>11</v>
      </c>
      <c r="G412">
        <v>12</v>
      </c>
      <c r="H412">
        <v>4</v>
      </c>
      <c r="I412">
        <v>53</v>
      </c>
      <c r="J412">
        <v>24</v>
      </c>
      <c r="K412" t="s">
        <v>777</v>
      </c>
      <c r="L412" s="83">
        <v>31200000</v>
      </c>
      <c r="M412" s="74" t="str">
        <f>MID(G412,1,1)</f>
        <v>1</v>
      </c>
      <c r="N412" s="74" t="str">
        <f>MID(G412,2,1)</f>
        <v>2</v>
      </c>
      <c r="O412" s="74">
        <f>MID(H412,3,1)</f>
      </c>
      <c r="P412" s="74" t="str">
        <f>CONCATENATE(M412,".",N412,".",O412)</f>
        <v>1.2.</v>
      </c>
      <c r="Q412" s="74">
        <f>LEN(I412)</f>
        <v>2</v>
      </c>
      <c r="R412" s="74" t="str">
        <f>IF(Q412=2,CONCATENATE(P412,0,I412),IF(Q412=1,CONCATENATE(P412,0,0,I412),IF(Q412=3,CONCATENATE(P412,I412)," ")))</f>
        <v>1.2.053</v>
      </c>
      <c r="S412" s="74" t="str">
        <f>IF(F412=81,CONCATENATE(11,R412),IF(F412=82,CONCATENATE(22,R412),IF(F412=83,CONCATENATE(33,R412),IF(F412=85,CONCATENATE(55,R412),CONCATENATE(F412,R412)))))</f>
        <v>111.2.053</v>
      </c>
      <c r="T412" s="119">
        <f>L412</f>
        <v>31200000</v>
      </c>
      <c r="U412" s="111" t="str">
        <f t="shared" si="89"/>
        <v>Chao Baby</v>
      </c>
      <c r="W412">
        <v>40</v>
      </c>
      <c r="X412">
        <v>2</v>
      </c>
      <c r="Y412">
        <v>3</v>
      </c>
      <c r="Z412">
        <v>11</v>
      </c>
      <c r="AA412">
        <v>12</v>
      </c>
      <c r="AB412">
        <v>4</v>
      </c>
      <c r="AC412">
        <v>53</v>
      </c>
      <c r="AD412">
        <v>24</v>
      </c>
      <c r="AE412" t="s">
        <v>777</v>
      </c>
      <c r="AF412" s="84">
        <v>31200000</v>
      </c>
    </row>
    <row r="413" spans="1:32" ht="14.25">
      <c r="A413" s="74" t="str">
        <f>IF(F413=81,CONCATENATE(11,B413),IF(F413=82,CONCATENATE(22,B413),IF(F413=83,CONCATENATE(33,B413),IF(F413=85,CONCATENATE(55,B413),CONCATENATE(F413,B413)))))</f>
        <v>11124</v>
      </c>
      <c r="B413" s="74" t="str">
        <f>CONCATENATE(G413,H413)</f>
        <v>124</v>
      </c>
      <c r="C413">
        <v>40</v>
      </c>
      <c r="D413">
        <v>2</v>
      </c>
      <c r="E413">
        <v>3</v>
      </c>
      <c r="F413">
        <v>11</v>
      </c>
      <c r="G413">
        <v>12</v>
      </c>
      <c r="H413">
        <v>4</v>
      </c>
      <c r="I413">
        <v>53</v>
      </c>
      <c r="J413">
        <v>34</v>
      </c>
      <c r="K413" t="s">
        <v>777</v>
      </c>
      <c r="L413" s="83">
        <v>25064000</v>
      </c>
      <c r="M413" s="74" t="str">
        <f>MID(G413,1,1)</f>
        <v>1</v>
      </c>
      <c r="N413" s="74" t="str">
        <f>MID(G413,2,1)</f>
        <v>2</v>
      </c>
      <c r="O413" s="74">
        <f>MID(H413,3,1)</f>
      </c>
      <c r="P413" s="74" t="str">
        <f>CONCATENATE(M413,".",N413,".",O413)</f>
        <v>1.2.</v>
      </c>
      <c r="Q413" s="74">
        <f>LEN(I413)</f>
        <v>2</v>
      </c>
      <c r="R413" s="74" t="str">
        <f>IF(Q413=2,CONCATENATE(P413,0,I413),IF(Q413=1,CONCATENATE(P413,0,0,I413),IF(Q413=3,CONCATENATE(P413,I413)," ")))</f>
        <v>1.2.053</v>
      </c>
      <c r="S413" s="74" t="str">
        <f>IF(F413=81,CONCATENATE(11,R413),IF(F413=82,CONCATENATE(22,R413),IF(F413=83,CONCATENATE(33,R413),IF(F413=85,CONCATENATE(55,R413),CONCATENATE(F413,R413)))))</f>
        <v>111.2.053</v>
      </c>
      <c r="T413" s="119">
        <f>L413</f>
        <v>25064000</v>
      </c>
      <c r="U413" s="111" t="str">
        <f t="shared" si="89"/>
        <v>Chao Baby</v>
      </c>
      <c r="W413">
        <v>40</v>
      </c>
      <c r="X413">
        <v>2</v>
      </c>
      <c r="Y413">
        <v>3</v>
      </c>
      <c r="Z413">
        <v>11</v>
      </c>
      <c r="AA413">
        <v>12</v>
      </c>
      <c r="AB413">
        <v>4</v>
      </c>
      <c r="AC413">
        <v>53</v>
      </c>
      <c r="AD413">
        <v>34</v>
      </c>
      <c r="AE413" t="s">
        <v>777</v>
      </c>
      <c r="AF413" s="84">
        <v>25064000</v>
      </c>
    </row>
    <row r="414" spans="1:32" ht="14.25">
      <c r="A414" s="74" t="str">
        <f t="shared" si="90"/>
        <v>11125</v>
      </c>
      <c r="B414" s="74" t="str">
        <f t="shared" si="88"/>
        <v>125</v>
      </c>
      <c r="C414">
        <v>40</v>
      </c>
      <c r="D414">
        <v>2</v>
      </c>
      <c r="E414">
        <v>3</v>
      </c>
      <c r="F414">
        <v>11</v>
      </c>
      <c r="G414">
        <v>12</v>
      </c>
      <c r="H414">
        <v>5</v>
      </c>
      <c r="I414">
        <v>51</v>
      </c>
      <c r="J414">
        <v>14</v>
      </c>
      <c r="K414" t="s">
        <v>701</v>
      </c>
      <c r="L414" s="83">
        <v>250000000</v>
      </c>
      <c r="M414" s="74" t="str">
        <f aca="true" t="shared" si="91" ref="M414:M480">MID(G414,1,1)</f>
        <v>1</v>
      </c>
      <c r="N414" s="74" t="str">
        <f aca="true" t="shared" si="92" ref="N414:N480">MID(G414,2,1)</f>
        <v>2</v>
      </c>
      <c r="O414" s="74">
        <f aca="true" t="shared" si="93" ref="O414:O480">MID(H414,3,1)</f>
      </c>
      <c r="P414" s="74" t="str">
        <f aca="true" t="shared" si="94" ref="P414:P480">CONCATENATE(M414,".",N414,".",O414)</f>
        <v>1.2.</v>
      </c>
      <c r="Q414" s="74">
        <f aca="true" t="shared" si="95" ref="Q414:Q480">LEN(I414)</f>
        <v>2</v>
      </c>
      <c r="R414" s="74" t="str">
        <f aca="true" t="shared" si="96" ref="R414:R480">IF(Q414=2,CONCATENATE(P414,0,I414),IF(Q414=1,CONCATENATE(P414,0,0,I414),IF(Q414=3,CONCATENATE(P414,I414)," ")))</f>
        <v>1.2.051</v>
      </c>
      <c r="S414" s="74" t="str">
        <f aca="true" t="shared" si="97" ref="S414:S481">IF(F414=81,CONCATENATE(11,R414),IF(F414=82,CONCATENATE(22,R414),IF(F414=83,CONCATENATE(33,R414),IF(F414=85,CONCATENATE(55,R414),CONCATENATE(F414,R414)))))</f>
        <v>111.2.051</v>
      </c>
      <c r="T414" s="113">
        <f aca="true" t="shared" si="98" ref="T414:T480">L414</f>
        <v>250000000</v>
      </c>
      <c r="U414" s="111" t="str">
        <f t="shared" si="89"/>
        <v>Chao Baby</v>
      </c>
      <c r="V414" s="102"/>
      <c r="W414">
        <v>40</v>
      </c>
      <c r="X414">
        <v>2</v>
      </c>
      <c r="Y414">
        <v>3</v>
      </c>
      <c r="Z414">
        <v>11</v>
      </c>
      <c r="AA414">
        <v>12</v>
      </c>
      <c r="AB414">
        <v>5</v>
      </c>
      <c r="AC414">
        <v>51</v>
      </c>
      <c r="AD414">
        <v>14</v>
      </c>
      <c r="AE414" t="s">
        <v>701</v>
      </c>
      <c r="AF414" s="84">
        <v>250000000</v>
      </c>
    </row>
    <row r="415" spans="1:32" ht="14.25">
      <c r="A415" s="74" t="str">
        <f>IF(F415=81,CONCATENATE(11,B415),IF(F415=82,CONCATENATE(22,B415),IF(F415=83,CONCATENATE(33,B415),IF(F415=85,CONCATENATE(55,B415),CONCATENATE(F415,B415)))))</f>
        <v>11126</v>
      </c>
      <c r="B415" s="74" t="str">
        <f>CONCATENATE(G415,H415)</f>
        <v>126</v>
      </c>
      <c r="C415">
        <v>40</v>
      </c>
      <c r="D415">
        <v>2</v>
      </c>
      <c r="E415">
        <v>3</v>
      </c>
      <c r="F415">
        <v>11</v>
      </c>
      <c r="G415">
        <v>12</v>
      </c>
      <c r="H415">
        <v>6</v>
      </c>
      <c r="I415">
        <v>52</v>
      </c>
      <c r="J415">
        <v>4</v>
      </c>
      <c r="K415" t="s">
        <v>778</v>
      </c>
      <c r="L415" s="83">
        <v>23504000</v>
      </c>
      <c r="M415" s="74" t="str">
        <f>MID(G415,1,1)</f>
        <v>1</v>
      </c>
      <c r="N415" s="74" t="str">
        <f>MID(G415,2,1)</f>
        <v>2</v>
      </c>
      <c r="O415" s="74">
        <f>MID(H415,3,1)</f>
      </c>
      <c r="P415" s="74" t="str">
        <f>CONCATENATE(M415,".",N415,".",O415)</f>
        <v>1.2.</v>
      </c>
      <c r="Q415" s="74">
        <f>LEN(I415)</f>
        <v>2</v>
      </c>
      <c r="R415" s="74" t="str">
        <f>IF(Q415=2,CONCATENATE(P415,0,I415),IF(Q415=1,CONCATENATE(P415,0,0,I415),IF(Q415=3,CONCATENATE(P415,I415)," ")))</f>
        <v>1.2.052</v>
      </c>
      <c r="S415" s="74" t="str">
        <f>IF(F415=81,CONCATENATE(11,R415),IF(F415=82,CONCATENATE(22,R415),IF(F415=83,CONCATENATE(33,R415),IF(F415=85,CONCATENATE(55,R415),CONCATENATE(F415,R415)))))</f>
        <v>111.2.052</v>
      </c>
      <c r="T415" s="113">
        <f>L415</f>
        <v>23504000</v>
      </c>
      <c r="U415" s="111" t="str">
        <f>IF(C415=W415,IF(D415=X415,IF(E415=Y415,IF(F415=Z415,IF(G415=AA415,IF(H415=AB415,IF(I415=AC415,IF(J415=AD415,"Chao Baby","Revisar"))))))))</f>
        <v>Chao Baby</v>
      </c>
      <c r="V415" s="102"/>
      <c r="W415">
        <v>40</v>
      </c>
      <c r="X415">
        <v>2</v>
      </c>
      <c r="Y415">
        <v>3</v>
      </c>
      <c r="Z415">
        <v>11</v>
      </c>
      <c r="AA415">
        <v>12</v>
      </c>
      <c r="AB415">
        <v>6</v>
      </c>
      <c r="AC415">
        <v>52</v>
      </c>
      <c r="AD415">
        <v>4</v>
      </c>
      <c r="AE415" t="s">
        <v>778</v>
      </c>
      <c r="AF415" s="84">
        <v>23504000</v>
      </c>
    </row>
    <row r="416" spans="1:32" ht="14.25">
      <c r="A416" s="74" t="str">
        <f t="shared" si="90"/>
        <v>11126</v>
      </c>
      <c r="B416" s="74" t="str">
        <f aca="true" t="shared" si="99" ref="B416:B481">CONCATENATE(G416,H416)</f>
        <v>126</v>
      </c>
      <c r="C416">
        <v>40</v>
      </c>
      <c r="D416">
        <v>2</v>
      </c>
      <c r="E416">
        <v>3</v>
      </c>
      <c r="F416">
        <v>11</v>
      </c>
      <c r="G416">
        <v>12</v>
      </c>
      <c r="H416">
        <v>6</v>
      </c>
      <c r="I416">
        <v>52</v>
      </c>
      <c r="J416">
        <v>14</v>
      </c>
      <c r="K416" t="s">
        <v>778</v>
      </c>
      <c r="L416" s="83">
        <v>58968000</v>
      </c>
      <c r="M416" s="74" t="str">
        <f t="shared" si="91"/>
        <v>1</v>
      </c>
      <c r="N416" s="74" t="str">
        <f t="shared" si="92"/>
        <v>2</v>
      </c>
      <c r="O416" s="74">
        <f t="shared" si="93"/>
      </c>
      <c r="P416" s="74" t="str">
        <f t="shared" si="94"/>
        <v>1.2.</v>
      </c>
      <c r="Q416" s="74">
        <f t="shared" si="95"/>
        <v>2</v>
      </c>
      <c r="R416" s="74" t="str">
        <f t="shared" si="96"/>
        <v>1.2.052</v>
      </c>
      <c r="S416" s="74" t="str">
        <f t="shared" si="97"/>
        <v>111.2.052</v>
      </c>
      <c r="T416" s="113">
        <f t="shared" si="98"/>
        <v>58968000</v>
      </c>
      <c r="U416" s="111" t="str">
        <f t="shared" si="89"/>
        <v>Chao Baby</v>
      </c>
      <c r="W416">
        <v>40</v>
      </c>
      <c r="X416">
        <v>2</v>
      </c>
      <c r="Y416">
        <v>3</v>
      </c>
      <c r="Z416">
        <v>11</v>
      </c>
      <c r="AA416">
        <v>12</v>
      </c>
      <c r="AB416">
        <v>6</v>
      </c>
      <c r="AC416">
        <v>52</v>
      </c>
      <c r="AD416">
        <v>14</v>
      </c>
      <c r="AE416" t="s">
        <v>778</v>
      </c>
      <c r="AF416" s="84">
        <v>58968000</v>
      </c>
    </row>
    <row r="417" spans="1:32" ht="14.25">
      <c r="A417" s="74" t="str">
        <f>IF(F417=81,CONCATENATE(11,B417),IF(F417=82,CONCATENATE(22,B417),IF(F417=83,CONCATENATE(33,B417),IF(F417=85,CONCATENATE(55,B417),CONCATENATE(F417,B417)))))</f>
        <v>11126</v>
      </c>
      <c r="B417" s="74" t="str">
        <f>CONCATENATE(G417,H417)</f>
        <v>126</v>
      </c>
      <c r="C417">
        <v>40</v>
      </c>
      <c r="D417">
        <v>2</v>
      </c>
      <c r="E417">
        <v>3</v>
      </c>
      <c r="F417">
        <v>11</v>
      </c>
      <c r="G417">
        <v>12</v>
      </c>
      <c r="H417">
        <v>6</v>
      </c>
      <c r="I417">
        <v>52</v>
      </c>
      <c r="J417">
        <v>24</v>
      </c>
      <c r="K417" t="s">
        <v>778</v>
      </c>
      <c r="L417" s="83">
        <v>81848000</v>
      </c>
      <c r="M417" s="74" t="str">
        <f>MID(G417,1,1)</f>
        <v>1</v>
      </c>
      <c r="N417" s="74" t="str">
        <f>MID(G417,2,1)</f>
        <v>2</v>
      </c>
      <c r="O417" s="74">
        <f>MID(H417,3,1)</f>
      </c>
      <c r="P417" s="74" t="str">
        <f>CONCATENATE(M417,".",N417,".",O417)</f>
        <v>1.2.</v>
      </c>
      <c r="Q417" s="74">
        <f>LEN(I417)</f>
        <v>2</v>
      </c>
      <c r="R417" s="74" t="str">
        <f>IF(Q417=2,CONCATENATE(P417,0,I417),IF(Q417=1,CONCATENATE(P417,0,0,I417),IF(Q417=3,CONCATENATE(P417,I417)," ")))</f>
        <v>1.2.052</v>
      </c>
      <c r="S417" s="74" t="str">
        <f>IF(F417=81,CONCATENATE(11,R417),IF(F417=82,CONCATENATE(22,R417),IF(F417=83,CONCATENATE(33,R417),IF(F417=85,CONCATENATE(55,R417),CONCATENATE(F417,R417)))))</f>
        <v>111.2.052</v>
      </c>
      <c r="T417" s="113">
        <f>L417</f>
        <v>81848000</v>
      </c>
      <c r="U417" s="111" t="str">
        <f>IF(C417=W417,IF(D417=X417,IF(E417=Y417,IF(F417=Z417,IF(G417=AA417,IF(H417=AB417,IF(I417=AC417,IF(J417=AD417,"Chao Baby","Revisar"))))))))</f>
        <v>Chao Baby</v>
      </c>
      <c r="W417">
        <v>40</v>
      </c>
      <c r="X417">
        <v>2</v>
      </c>
      <c r="Y417">
        <v>3</v>
      </c>
      <c r="Z417">
        <v>11</v>
      </c>
      <c r="AA417">
        <v>12</v>
      </c>
      <c r="AB417">
        <v>6</v>
      </c>
      <c r="AC417">
        <v>52</v>
      </c>
      <c r="AD417">
        <v>24</v>
      </c>
      <c r="AE417" t="s">
        <v>778</v>
      </c>
      <c r="AF417" s="84">
        <v>81848000</v>
      </c>
    </row>
    <row r="418" spans="1:32" ht="14.25">
      <c r="A418" s="74" t="str">
        <f t="shared" si="90"/>
        <v>11129</v>
      </c>
      <c r="B418" s="74" t="str">
        <f t="shared" si="99"/>
        <v>129</v>
      </c>
      <c r="C418">
        <v>40</v>
      </c>
      <c r="D418">
        <v>2</v>
      </c>
      <c r="E418">
        <v>3</v>
      </c>
      <c r="F418">
        <v>11</v>
      </c>
      <c r="G418">
        <v>12</v>
      </c>
      <c r="H418">
        <v>9</v>
      </c>
      <c r="I418">
        <v>48</v>
      </c>
      <c r="J418">
        <v>4</v>
      </c>
      <c r="K418" t="s">
        <v>703</v>
      </c>
      <c r="L418" s="83">
        <v>26000000</v>
      </c>
      <c r="M418" s="74" t="str">
        <f t="shared" si="91"/>
        <v>1</v>
      </c>
      <c r="N418" s="74" t="str">
        <f t="shared" si="92"/>
        <v>2</v>
      </c>
      <c r="O418" s="74">
        <f t="shared" si="93"/>
      </c>
      <c r="P418" s="74" t="str">
        <f t="shared" si="94"/>
        <v>1.2.</v>
      </c>
      <c r="Q418" s="74">
        <f t="shared" si="95"/>
        <v>2</v>
      </c>
      <c r="R418" s="74" t="str">
        <f t="shared" si="96"/>
        <v>1.2.048</v>
      </c>
      <c r="S418" s="74" t="str">
        <f t="shared" si="97"/>
        <v>111.2.048</v>
      </c>
      <c r="T418" s="113">
        <f t="shared" si="98"/>
        <v>26000000</v>
      </c>
      <c r="U418" s="111" t="str">
        <f t="shared" si="89"/>
        <v>Chao Baby</v>
      </c>
      <c r="W418">
        <v>40</v>
      </c>
      <c r="X418">
        <v>2</v>
      </c>
      <c r="Y418">
        <v>3</v>
      </c>
      <c r="Z418">
        <v>11</v>
      </c>
      <c r="AA418">
        <v>12</v>
      </c>
      <c r="AB418">
        <v>9</v>
      </c>
      <c r="AC418">
        <v>48</v>
      </c>
      <c r="AD418">
        <v>4</v>
      </c>
      <c r="AE418" t="s">
        <v>703</v>
      </c>
      <c r="AF418" s="84">
        <v>26000000</v>
      </c>
    </row>
    <row r="419" spans="1:32" ht="14.25">
      <c r="A419" s="74" t="str">
        <f t="shared" si="90"/>
        <v>11129</v>
      </c>
      <c r="B419" s="74" t="str">
        <f t="shared" si="99"/>
        <v>129</v>
      </c>
      <c r="C419">
        <v>40</v>
      </c>
      <c r="D419">
        <v>2</v>
      </c>
      <c r="E419">
        <v>3</v>
      </c>
      <c r="F419">
        <v>11</v>
      </c>
      <c r="G419">
        <v>12</v>
      </c>
      <c r="H419">
        <v>9</v>
      </c>
      <c r="I419">
        <v>48</v>
      </c>
      <c r="J419">
        <v>14</v>
      </c>
      <c r="K419" t="s">
        <v>703</v>
      </c>
      <c r="L419" s="83">
        <v>15600000</v>
      </c>
      <c r="M419" s="74" t="str">
        <f t="shared" si="91"/>
        <v>1</v>
      </c>
      <c r="N419" s="74" t="str">
        <f t="shared" si="92"/>
        <v>2</v>
      </c>
      <c r="O419" s="74">
        <f t="shared" si="93"/>
      </c>
      <c r="P419" s="74" t="str">
        <f t="shared" si="94"/>
        <v>1.2.</v>
      </c>
      <c r="Q419" s="74">
        <f t="shared" si="95"/>
        <v>2</v>
      </c>
      <c r="R419" s="74" t="str">
        <f t="shared" si="96"/>
        <v>1.2.048</v>
      </c>
      <c r="S419" s="74" t="str">
        <f t="shared" si="97"/>
        <v>111.2.048</v>
      </c>
      <c r="T419" s="113">
        <f t="shared" si="98"/>
        <v>15600000</v>
      </c>
      <c r="U419" s="111" t="str">
        <f t="shared" si="89"/>
        <v>Chao Baby</v>
      </c>
      <c r="W419">
        <v>40</v>
      </c>
      <c r="X419">
        <v>2</v>
      </c>
      <c r="Y419">
        <v>3</v>
      </c>
      <c r="Z419">
        <v>11</v>
      </c>
      <c r="AA419">
        <v>12</v>
      </c>
      <c r="AB419">
        <v>9</v>
      </c>
      <c r="AC419">
        <v>48</v>
      </c>
      <c r="AD419">
        <v>14</v>
      </c>
      <c r="AE419" t="s">
        <v>703</v>
      </c>
      <c r="AF419" s="84">
        <v>15600000</v>
      </c>
    </row>
    <row r="420" spans="1:32" ht="14.25">
      <c r="A420" s="74" t="str">
        <f t="shared" si="90"/>
        <v>11129</v>
      </c>
      <c r="B420" s="74" t="str">
        <f t="shared" si="99"/>
        <v>129</v>
      </c>
      <c r="C420">
        <v>40</v>
      </c>
      <c r="D420">
        <v>2</v>
      </c>
      <c r="E420">
        <v>3</v>
      </c>
      <c r="F420">
        <v>11</v>
      </c>
      <c r="G420">
        <v>12</v>
      </c>
      <c r="H420">
        <v>9</v>
      </c>
      <c r="I420">
        <v>48</v>
      </c>
      <c r="J420">
        <v>24</v>
      </c>
      <c r="K420" t="s">
        <v>703</v>
      </c>
      <c r="L420" s="83">
        <v>32760000</v>
      </c>
      <c r="M420" s="74" t="str">
        <f t="shared" si="91"/>
        <v>1</v>
      </c>
      <c r="N420" s="74" t="str">
        <f t="shared" si="92"/>
        <v>2</v>
      </c>
      <c r="O420" s="74">
        <f t="shared" si="93"/>
      </c>
      <c r="P420" s="74" t="str">
        <f t="shared" si="94"/>
        <v>1.2.</v>
      </c>
      <c r="Q420" s="74">
        <f t="shared" si="95"/>
        <v>2</v>
      </c>
      <c r="R420" s="74" t="str">
        <f t="shared" si="96"/>
        <v>1.2.048</v>
      </c>
      <c r="S420" s="74" t="str">
        <f t="shared" si="97"/>
        <v>111.2.048</v>
      </c>
      <c r="T420" s="113">
        <f t="shared" si="98"/>
        <v>32760000</v>
      </c>
      <c r="U420" s="111" t="str">
        <f t="shared" si="89"/>
        <v>Chao Baby</v>
      </c>
      <c r="W420">
        <v>40</v>
      </c>
      <c r="X420">
        <v>2</v>
      </c>
      <c r="Y420">
        <v>3</v>
      </c>
      <c r="Z420">
        <v>11</v>
      </c>
      <c r="AA420">
        <v>12</v>
      </c>
      <c r="AB420">
        <v>9</v>
      </c>
      <c r="AC420">
        <v>48</v>
      </c>
      <c r="AD420">
        <v>24</v>
      </c>
      <c r="AE420" t="s">
        <v>703</v>
      </c>
      <c r="AF420" s="84">
        <v>32760000</v>
      </c>
    </row>
    <row r="421" spans="1:32" ht="14.25">
      <c r="A421" s="74" t="str">
        <f t="shared" si="90"/>
        <v>11121</v>
      </c>
      <c r="B421" s="74" t="str">
        <f t="shared" si="99"/>
        <v>121</v>
      </c>
      <c r="C421">
        <v>40</v>
      </c>
      <c r="D421">
        <v>3</v>
      </c>
      <c r="E421">
        <v>3</v>
      </c>
      <c r="F421">
        <v>11</v>
      </c>
      <c r="G421">
        <v>12</v>
      </c>
      <c r="H421">
        <v>1</v>
      </c>
      <c r="I421">
        <v>63</v>
      </c>
      <c r="J421">
        <v>4</v>
      </c>
      <c r="K421" t="s">
        <v>724</v>
      </c>
      <c r="L421" s="83">
        <v>70000000</v>
      </c>
      <c r="M421" s="74" t="str">
        <f t="shared" si="91"/>
        <v>1</v>
      </c>
      <c r="N421" s="74" t="str">
        <f t="shared" si="92"/>
        <v>2</v>
      </c>
      <c r="O421" s="74">
        <f t="shared" si="93"/>
      </c>
      <c r="P421" s="74" t="str">
        <f t="shared" si="94"/>
        <v>1.2.</v>
      </c>
      <c r="Q421" s="74">
        <f t="shared" si="95"/>
        <v>2</v>
      </c>
      <c r="R421" s="74" t="str">
        <f t="shared" si="96"/>
        <v>1.2.063</v>
      </c>
      <c r="S421" s="74" t="str">
        <f t="shared" si="97"/>
        <v>111.2.063</v>
      </c>
      <c r="T421" s="113">
        <f t="shared" si="98"/>
        <v>70000000</v>
      </c>
      <c r="U421" s="111" t="str">
        <f t="shared" si="89"/>
        <v>Chao Baby</v>
      </c>
      <c r="W421">
        <v>40</v>
      </c>
      <c r="X421">
        <v>3</v>
      </c>
      <c r="Y421">
        <v>3</v>
      </c>
      <c r="Z421">
        <v>11</v>
      </c>
      <c r="AA421">
        <v>12</v>
      </c>
      <c r="AB421">
        <v>1</v>
      </c>
      <c r="AC421">
        <v>63</v>
      </c>
      <c r="AD421">
        <v>4</v>
      </c>
      <c r="AE421" t="s">
        <v>724</v>
      </c>
      <c r="AF421" s="84">
        <v>70000000</v>
      </c>
    </row>
    <row r="422" spans="1:32" ht="14.25">
      <c r="A422" s="74" t="str">
        <f>IF(F422=81,CONCATENATE(11,B422),IF(F422=82,CONCATENATE(22,B422),IF(F422=83,CONCATENATE(33,B422),IF(F422=85,CONCATENATE(55,B422),CONCATENATE(F422,B422)))))</f>
        <v>11121</v>
      </c>
      <c r="B422" s="74" t="str">
        <f>CONCATENATE(G422,H422)</f>
        <v>121</v>
      </c>
      <c r="C422">
        <v>40</v>
      </c>
      <c r="D422">
        <v>4</v>
      </c>
      <c r="E422">
        <v>3</v>
      </c>
      <c r="F422">
        <v>11</v>
      </c>
      <c r="G422">
        <v>12</v>
      </c>
      <c r="H422">
        <v>1</v>
      </c>
      <c r="I422">
        <v>61</v>
      </c>
      <c r="J422">
        <v>4</v>
      </c>
      <c r="K422" t="s">
        <v>705</v>
      </c>
      <c r="L422" s="83">
        <v>87880000</v>
      </c>
      <c r="M422" s="74" t="str">
        <f>MID(G422,1,1)</f>
        <v>1</v>
      </c>
      <c r="N422" s="74" t="str">
        <f>MID(G422,2,1)</f>
        <v>2</v>
      </c>
      <c r="O422" s="74">
        <f>MID(H422,3,1)</f>
      </c>
      <c r="P422" s="74" t="str">
        <f>CONCATENATE(M422,".",N422,".",O422)</f>
        <v>1.2.</v>
      </c>
      <c r="Q422" s="74">
        <f>LEN(I422)</f>
        <v>2</v>
      </c>
      <c r="R422" s="74" t="str">
        <f>IF(Q422=2,CONCATENATE(P422,0,I422),IF(Q422=1,CONCATENATE(P422,0,0,I422),IF(Q422=3,CONCATENATE(P422,I422)," ")))</f>
        <v>1.2.061</v>
      </c>
      <c r="S422" s="74" t="str">
        <f>IF(F422=81,CONCATENATE(11,R422),IF(F422=82,CONCATENATE(22,R422),IF(F422=83,CONCATENATE(33,R422),IF(F422=85,CONCATENATE(55,R422),CONCATENATE(F422,R422)))))</f>
        <v>111.2.061</v>
      </c>
      <c r="T422" s="113">
        <f>L422</f>
        <v>87880000</v>
      </c>
      <c r="U422" s="111" t="str">
        <f>IF(C422=W422,IF(D422=X422,IF(E422=Y422,IF(F422=Z422,IF(G422=AA422,IF(H422=AB422,IF(I422=AC422,IF(J422=AD422,"Chao Baby","Revisar"))))))))</f>
        <v>Chao Baby</v>
      </c>
      <c r="W422">
        <v>40</v>
      </c>
      <c r="X422">
        <v>4</v>
      </c>
      <c r="Y422">
        <v>3</v>
      </c>
      <c r="Z422">
        <v>11</v>
      </c>
      <c r="AA422">
        <v>12</v>
      </c>
      <c r="AB422">
        <v>1</v>
      </c>
      <c r="AC422">
        <v>61</v>
      </c>
      <c r="AD422">
        <v>4</v>
      </c>
      <c r="AE422" t="s">
        <v>705</v>
      </c>
      <c r="AF422" s="84">
        <v>87880000</v>
      </c>
    </row>
    <row r="423" spans="1:32" ht="14.25">
      <c r="A423" s="74" t="str">
        <f>IF(F423=81,CONCATENATE(11,B423),IF(F423=82,CONCATENATE(22,B423),IF(F423=83,CONCATENATE(33,B423),IF(F423=85,CONCATENATE(55,B423),CONCATENATE(F423,B423)))))</f>
        <v>11121</v>
      </c>
      <c r="B423" s="74" t="str">
        <f>CONCATENATE(G423,H423)</f>
        <v>121</v>
      </c>
      <c r="C423">
        <v>40</v>
      </c>
      <c r="D423">
        <v>4</v>
      </c>
      <c r="E423">
        <v>3</v>
      </c>
      <c r="F423">
        <v>11</v>
      </c>
      <c r="G423">
        <v>12</v>
      </c>
      <c r="H423">
        <v>1</v>
      </c>
      <c r="I423">
        <v>62</v>
      </c>
      <c r="J423">
        <v>4</v>
      </c>
      <c r="K423" t="s">
        <v>726</v>
      </c>
      <c r="L423" s="83">
        <v>250000000</v>
      </c>
      <c r="M423" s="74" t="str">
        <f>MID(G423,1,1)</f>
        <v>1</v>
      </c>
      <c r="N423" s="74" t="str">
        <f>MID(G423,2,1)</f>
        <v>2</v>
      </c>
      <c r="O423" s="74">
        <f>MID(H423,3,1)</f>
      </c>
      <c r="P423" s="74" t="str">
        <f>CONCATENATE(M423,".",N423,".",O423)</f>
        <v>1.2.</v>
      </c>
      <c r="Q423" s="74">
        <f>LEN(I423)</f>
        <v>2</v>
      </c>
      <c r="R423" s="74" t="str">
        <f>IF(Q423=2,CONCATENATE(P423,0,I423),IF(Q423=1,CONCATENATE(P423,0,0,I423),IF(Q423=3,CONCATENATE(P423,I423)," ")))</f>
        <v>1.2.062</v>
      </c>
      <c r="S423" s="74" t="str">
        <f>IF(F423=81,CONCATENATE(11,R423),IF(F423=82,CONCATENATE(22,R423),IF(F423=83,CONCATENATE(33,R423),IF(F423=85,CONCATENATE(55,R423),CONCATENATE(F423,R423)))))</f>
        <v>111.2.062</v>
      </c>
      <c r="T423" s="113">
        <f>L423</f>
        <v>250000000</v>
      </c>
      <c r="U423" s="111" t="str">
        <f>IF(C423=W423,IF(D423=X423,IF(E423=Y423,IF(F423=Z423,IF(G423=AA423,IF(H423=AB423,IF(I423=AC423,IF(J423=AD423,"Chao Baby","Revisar"))))))))</f>
        <v>Chao Baby</v>
      </c>
      <c r="W423">
        <v>40</v>
      </c>
      <c r="X423">
        <v>4</v>
      </c>
      <c r="Y423">
        <v>3</v>
      </c>
      <c r="Z423">
        <v>11</v>
      </c>
      <c r="AA423">
        <v>12</v>
      </c>
      <c r="AB423">
        <v>1</v>
      </c>
      <c r="AC423">
        <v>62</v>
      </c>
      <c r="AD423">
        <v>4</v>
      </c>
      <c r="AE423" t="s">
        <v>726</v>
      </c>
      <c r="AF423" s="84">
        <v>250000000</v>
      </c>
    </row>
    <row r="424" spans="1:32" ht="14.25">
      <c r="A424" s="74" t="str">
        <f>IF(F424=81,CONCATENATE(11,B424),IF(F424=82,CONCATENATE(22,B424),IF(F424=83,CONCATENATE(33,B424),IF(F424=85,CONCATENATE(55,B424),CONCATENATE(F424,B424)))))</f>
        <v>11121</v>
      </c>
      <c r="B424" s="74" t="str">
        <f>CONCATENATE(G424,H424)</f>
        <v>121</v>
      </c>
      <c r="C424">
        <v>40</v>
      </c>
      <c r="D424">
        <v>4</v>
      </c>
      <c r="E424">
        <v>3</v>
      </c>
      <c r="F424">
        <v>11</v>
      </c>
      <c r="G424">
        <v>12</v>
      </c>
      <c r="H424">
        <v>1</v>
      </c>
      <c r="I424">
        <v>63</v>
      </c>
      <c r="J424">
        <v>4</v>
      </c>
      <c r="K424" t="s">
        <v>724</v>
      </c>
      <c r="L424" s="83">
        <v>342147000</v>
      </c>
      <c r="M424" s="74" t="str">
        <f>MID(G424,1,1)</f>
        <v>1</v>
      </c>
      <c r="N424" s="74" t="str">
        <f>MID(G424,2,1)</f>
        <v>2</v>
      </c>
      <c r="O424" s="74">
        <f>MID(H424,3,1)</f>
      </c>
      <c r="P424" s="74" t="str">
        <f>CONCATENATE(M424,".",N424,".",O424)</f>
        <v>1.2.</v>
      </c>
      <c r="Q424" s="74">
        <f>LEN(I424)</f>
        <v>2</v>
      </c>
      <c r="R424" s="74" t="str">
        <f>IF(Q424=2,CONCATENATE(P424,0,I424),IF(Q424=1,CONCATENATE(P424,0,0,I424),IF(Q424=3,CONCATENATE(P424,I424)," ")))</f>
        <v>1.2.063</v>
      </c>
      <c r="S424" s="74" t="str">
        <f>IF(F424=81,CONCATENATE(11,R424),IF(F424=82,CONCATENATE(22,R424),IF(F424=83,CONCATENATE(33,R424),IF(F424=85,CONCATENATE(55,R424),CONCATENATE(F424,R424)))))</f>
        <v>111.2.063</v>
      </c>
      <c r="T424" s="113">
        <f>L424</f>
        <v>342147000</v>
      </c>
      <c r="U424" s="111" t="str">
        <f>IF(C424=W424,IF(D424=X424,IF(E424=Y424,IF(F424=Z424,IF(G424=AA424,IF(H424=AB424,IF(I424=AC424,IF(J424=AD424,"Chao Baby","Revisar"))))))))</f>
        <v>Chao Baby</v>
      </c>
      <c r="W424">
        <v>40</v>
      </c>
      <c r="X424">
        <v>4</v>
      </c>
      <c r="Y424">
        <v>3</v>
      </c>
      <c r="Z424">
        <v>11</v>
      </c>
      <c r="AA424">
        <v>12</v>
      </c>
      <c r="AB424">
        <v>1</v>
      </c>
      <c r="AC424">
        <v>63</v>
      </c>
      <c r="AD424">
        <v>4</v>
      </c>
      <c r="AE424" t="s">
        <v>724</v>
      </c>
      <c r="AF424" s="84">
        <v>342147000</v>
      </c>
    </row>
    <row r="425" spans="1:32" ht="14.25">
      <c r="A425" s="74" t="str">
        <f t="shared" si="90"/>
        <v>11121</v>
      </c>
      <c r="B425" s="74" t="str">
        <f t="shared" si="99"/>
        <v>121</v>
      </c>
      <c r="C425">
        <v>40</v>
      </c>
      <c r="D425">
        <v>4</v>
      </c>
      <c r="E425">
        <v>3</v>
      </c>
      <c r="F425">
        <v>11</v>
      </c>
      <c r="G425">
        <v>12</v>
      </c>
      <c r="H425">
        <v>1</v>
      </c>
      <c r="I425">
        <v>64</v>
      </c>
      <c r="J425">
        <v>4</v>
      </c>
      <c r="K425" t="s">
        <v>727</v>
      </c>
      <c r="L425" s="83">
        <v>1400000000</v>
      </c>
      <c r="M425" s="74" t="str">
        <f t="shared" si="91"/>
        <v>1</v>
      </c>
      <c r="N425" s="74" t="str">
        <f t="shared" si="92"/>
        <v>2</v>
      </c>
      <c r="O425" s="74">
        <f t="shared" si="93"/>
      </c>
      <c r="P425" s="74" t="str">
        <f t="shared" si="94"/>
        <v>1.2.</v>
      </c>
      <c r="Q425" s="74">
        <f t="shared" si="95"/>
        <v>2</v>
      </c>
      <c r="R425" s="74" t="str">
        <f t="shared" si="96"/>
        <v>1.2.064</v>
      </c>
      <c r="S425" s="74" t="str">
        <f t="shared" si="97"/>
        <v>111.2.064</v>
      </c>
      <c r="T425" s="113">
        <f t="shared" si="98"/>
        <v>1400000000</v>
      </c>
      <c r="U425" s="111" t="str">
        <f t="shared" si="89"/>
        <v>Chao Baby</v>
      </c>
      <c r="W425">
        <v>40</v>
      </c>
      <c r="X425">
        <v>4</v>
      </c>
      <c r="Y425">
        <v>3</v>
      </c>
      <c r="Z425">
        <v>11</v>
      </c>
      <c r="AA425">
        <v>12</v>
      </c>
      <c r="AB425">
        <v>1</v>
      </c>
      <c r="AC425">
        <v>64</v>
      </c>
      <c r="AD425">
        <v>4</v>
      </c>
      <c r="AE425" t="s">
        <v>727</v>
      </c>
      <c r="AF425" s="84">
        <v>1400000000</v>
      </c>
    </row>
    <row r="426" spans="1:256" s="102" customFormat="1" ht="14.25">
      <c r="A426" s="74" t="str">
        <f t="shared" si="90"/>
        <v>11127</v>
      </c>
      <c r="B426" s="74" t="str">
        <f t="shared" si="99"/>
        <v>127</v>
      </c>
      <c r="C426">
        <v>40</v>
      </c>
      <c r="D426">
        <v>4</v>
      </c>
      <c r="E426">
        <v>3</v>
      </c>
      <c r="F426">
        <v>11</v>
      </c>
      <c r="G426">
        <v>12</v>
      </c>
      <c r="H426">
        <v>7</v>
      </c>
      <c r="I426">
        <v>55</v>
      </c>
      <c r="J426">
        <v>4</v>
      </c>
      <c r="K426" t="s">
        <v>728</v>
      </c>
      <c r="L426" s="83">
        <v>55120000</v>
      </c>
      <c r="M426" s="74" t="str">
        <f t="shared" si="91"/>
        <v>1</v>
      </c>
      <c r="N426" s="74" t="str">
        <f t="shared" si="92"/>
        <v>2</v>
      </c>
      <c r="O426" s="74">
        <f t="shared" si="93"/>
      </c>
      <c r="P426" s="74" t="str">
        <f t="shared" si="94"/>
        <v>1.2.</v>
      </c>
      <c r="Q426" s="74">
        <f t="shared" si="95"/>
        <v>2</v>
      </c>
      <c r="R426" s="74" t="str">
        <f t="shared" si="96"/>
        <v>1.2.055</v>
      </c>
      <c r="S426" s="74" t="str">
        <f t="shared" si="97"/>
        <v>111.2.055</v>
      </c>
      <c r="T426" s="113">
        <f t="shared" si="98"/>
        <v>55120000</v>
      </c>
      <c r="U426" s="111" t="str">
        <f t="shared" si="89"/>
        <v>Chao Baby</v>
      </c>
      <c r="V426"/>
      <c r="W426">
        <v>40</v>
      </c>
      <c r="X426">
        <v>4</v>
      </c>
      <c r="Y426">
        <v>3</v>
      </c>
      <c r="Z426">
        <v>11</v>
      </c>
      <c r="AA426">
        <v>12</v>
      </c>
      <c r="AB426">
        <v>7</v>
      </c>
      <c r="AC426">
        <v>55</v>
      </c>
      <c r="AD426">
        <v>4</v>
      </c>
      <c r="AE426" t="s">
        <v>728</v>
      </c>
      <c r="AF426" s="84">
        <v>55120000</v>
      </c>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1:32" ht="14.25">
      <c r="A427" s="74" t="str">
        <f t="shared" si="90"/>
        <v>11128</v>
      </c>
      <c r="B427" s="74" t="str">
        <f t="shared" si="99"/>
        <v>128</v>
      </c>
      <c r="C427">
        <v>40</v>
      </c>
      <c r="D427">
        <v>4</v>
      </c>
      <c r="E427">
        <v>3</v>
      </c>
      <c r="F427">
        <v>11</v>
      </c>
      <c r="G427">
        <v>12</v>
      </c>
      <c r="H427">
        <v>8</v>
      </c>
      <c r="I427">
        <v>54</v>
      </c>
      <c r="J427">
        <v>4</v>
      </c>
      <c r="K427" t="s">
        <v>779</v>
      </c>
      <c r="L427" s="83">
        <v>169520000</v>
      </c>
      <c r="M427" s="74" t="str">
        <f t="shared" si="91"/>
        <v>1</v>
      </c>
      <c r="N427" s="74" t="str">
        <f t="shared" si="92"/>
        <v>2</v>
      </c>
      <c r="O427" s="74">
        <f t="shared" si="93"/>
      </c>
      <c r="P427" s="74" t="str">
        <f t="shared" si="94"/>
        <v>1.2.</v>
      </c>
      <c r="Q427" s="74">
        <f t="shared" si="95"/>
        <v>2</v>
      </c>
      <c r="R427" s="74" t="str">
        <f t="shared" si="96"/>
        <v>1.2.054</v>
      </c>
      <c r="S427" s="74" t="str">
        <f t="shared" si="97"/>
        <v>111.2.054</v>
      </c>
      <c r="T427" s="113">
        <f t="shared" si="98"/>
        <v>169520000</v>
      </c>
      <c r="U427" s="111" t="str">
        <f t="shared" si="89"/>
        <v>Chao Baby</v>
      </c>
      <c r="W427">
        <v>40</v>
      </c>
      <c r="X427">
        <v>4</v>
      </c>
      <c r="Y427">
        <v>3</v>
      </c>
      <c r="Z427">
        <v>11</v>
      </c>
      <c r="AA427">
        <v>12</v>
      </c>
      <c r="AB427">
        <v>8</v>
      </c>
      <c r="AC427">
        <v>54</v>
      </c>
      <c r="AD427">
        <v>4</v>
      </c>
      <c r="AE427" t="s">
        <v>779</v>
      </c>
      <c r="AF427" s="84">
        <v>169520000</v>
      </c>
    </row>
    <row r="428" spans="1:32" ht="14.25">
      <c r="A428" s="74" t="str">
        <f t="shared" si="90"/>
        <v>11128</v>
      </c>
      <c r="B428" s="74" t="str">
        <f t="shared" si="99"/>
        <v>128</v>
      </c>
      <c r="C428">
        <v>40</v>
      </c>
      <c r="D428">
        <v>4</v>
      </c>
      <c r="E428">
        <v>3</v>
      </c>
      <c r="F428">
        <v>11</v>
      </c>
      <c r="G428">
        <v>12</v>
      </c>
      <c r="H428">
        <v>8</v>
      </c>
      <c r="I428">
        <v>54</v>
      </c>
      <c r="J428">
        <v>14</v>
      </c>
      <c r="K428" t="s">
        <v>779</v>
      </c>
      <c r="L428" s="83">
        <v>64480000</v>
      </c>
      <c r="M428" s="74" t="str">
        <f t="shared" si="91"/>
        <v>1</v>
      </c>
      <c r="N428" s="74" t="str">
        <f t="shared" si="92"/>
        <v>2</v>
      </c>
      <c r="O428" s="74">
        <f t="shared" si="93"/>
      </c>
      <c r="P428" s="74" t="str">
        <f t="shared" si="94"/>
        <v>1.2.</v>
      </c>
      <c r="Q428" s="74">
        <f t="shared" si="95"/>
        <v>2</v>
      </c>
      <c r="R428" s="74" t="str">
        <f t="shared" si="96"/>
        <v>1.2.054</v>
      </c>
      <c r="S428" s="74" t="str">
        <f t="shared" si="97"/>
        <v>111.2.054</v>
      </c>
      <c r="T428" s="113">
        <f t="shared" si="98"/>
        <v>64480000</v>
      </c>
      <c r="U428" s="111" t="str">
        <f t="shared" si="89"/>
        <v>Chao Baby</v>
      </c>
      <c r="W428">
        <v>40</v>
      </c>
      <c r="X428">
        <v>4</v>
      </c>
      <c r="Y428">
        <v>3</v>
      </c>
      <c r="Z428">
        <v>11</v>
      </c>
      <c r="AA428">
        <v>12</v>
      </c>
      <c r="AB428">
        <v>8</v>
      </c>
      <c r="AC428">
        <v>54</v>
      </c>
      <c r="AD428">
        <v>14</v>
      </c>
      <c r="AE428" t="s">
        <v>779</v>
      </c>
      <c r="AF428" s="84">
        <v>64480000</v>
      </c>
    </row>
    <row r="429" spans="1:32" ht="14.25">
      <c r="A429" s="74" t="str">
        <f>IF(F429=81,CONCATENATE(11,B429),IF(F429=82,CONCATENATE(22,B429),IF(F429=83,CONCATENATE(33,B429),IF(F429=85,CONCATENATE(55,B429),CONCATENATE(F429,B429)))))</f>
        <v>111210</v>
      </c>
      <c r="B429" s="74" t="str">
        <f>CONCATENATE(G429,H429)</f>
        <v>1210</v>
      </c>
      <c r="C429">
        <v>40</v>
      </c>
      <c r="D429">
        <v>4</v>
      </c>
      <c r="E429">
        <v>3</v>
      </c>
      <c r="F429">
        <v>11</v>
      </c>
      <c r="G429">
        <v>12</v>
      </c>
      <c r="H429">
        <v>10</v>
      </c>
      <c r="I429">
        <v>56</v>
      </c>
      <c r="J429">
        <v>4</v>
      </c>
      <c r="K429" t="s">
        <v>780</v>
      </c>
      <c r="L429" s="83">
        <v>21580000</v>
      </c>
      <c r="M429" s="74" t="str">
        <f aca="true" t="shared" si="100" ref="M429:M450">MID(G429,1,1)</f>
        <v>1</v>
      </c>
      <c r="N429" s="74" t="str">
        <f aca="true" t="shared" si="101" ref="N429:N450">MID(G429,2,1)</f>
        <v>2</v>
      </c>
      <c r="O429" s="74">
        <f aca="true" t="shared" si="102" ref="O429:O450">MID(H429,3,1)</f>
      </c>
      <c r="P429" s="74" t="str">
        <f aca="true" t="shared" si="103" ref="P429:P450">CONCATENATE(M429,".",N429,".",O429)</f>
        <v>1.2.</v>
      </c>
      <c r="Q429" s="74">
        <f aca="true" t="shared" si="104" ref="Q429:Q450">LEN(I429)</f>
        <v>2</v>
      </c>
      <c r="R429" s="74" t="str">
        <f aca="true" t="shared" si="105" ref="R429:R450">IF(Q429=2,CONCATENATE(P429,0,I429),IF(Q429=1,CONCATENATE(P429,0,0,I429),IF(Q429=3,CONCATENATE(P429,I429)," ")))</f>
        <v>1.2.056</v>
      </c>
      <c r="S429" s="74" t="str">
        <f aca="true" t="shared" si="106" ref="S429:S450">IF(F429=81,CONCATENATE(11,R429),IF(F429=82,CONCATENATE(22,R429),IF(F429=83,CONCATENATE(33,R429),IF(F429=85,CONCATENATE(55,R429),CONCATENATE(F429,R429)))))</f>
        <v>111.2.056</v>
      </c>
      <c r="T429" s="113">
        <f>L429</f>
        <v>21580000</v>
      </c>
      <c r="U429" s="111" t="str">
        <f t="shared" si="89"/>
        <v>Chao Baby</v>
      </c>
      <c r="W429">
        <v>40</v>
      </c>
      <c r="X429">
        <v>4</v>
      </c>
      <c r="Y429">
        <v>3</v>
      </c>
      <c r="Z429">
        <v>11</v>
      </c>
      <c r="AA429">
        <v>12</v>
      </c>
      <c r="AB429">
        <v>10</v>
      </c>
      <c r="AC429">
        <v>56</v>
      </c>
      <c r="AD429">
        <v>4</v>
      </c>
      <c r="AE429" t="s">
        <v>780</v>
      </c>
      <c r="AF429" s="84">
        <v>21580000</v>
      </c>
    </row>
    <row r="430" spans="1:32" ht="14.25">
      <c r="A430" s="74" t="str">
        <f t="shared" si="90"/>
        <v>111210</v>
      </c>
      <c r="B430" s="74" t="str">
        <f t="shared" si="99"/>
        <v>1210</v>
      </c>
      <c r="C430">
        <v>40</v>
      </c>
      <c r="D430">
        <v>4</v>
      </c>
      <c r="E430">
        <v>3</v>
      </c>
      <c r="F430">
        <v>11</v>
      </c>
      <c r="G430">
        <v>12</v>
      </c>
      <c r="H430">
        <v>10</v>
      </c>
      <c r="I430">
        <v>56</v>
      </c>
      <c r="J430">
        <v>14</v>
      </c>
      <c r="K430" t="s">
        <v>780</v>
      </c>
      <c r="L430" s="83">
        <v>11440000</v>
      </c>
      <c r="M430" s="74" t="str">
        <f t="shared" si="100"/>
        <v>1</v>
      </c>
      <c r="N430" s="74" t="str">
        <f t="shared" si="101"/>
        <v>2</v>
      </c>
      <c r="O430" s="74">
        <f t="shared" si="102"/>
      </c>
      <c r="P430" s="74" t="str">
        <f t="shared" si="103"/>
        <v>1.2.</v>
      </c>
      <c r="Q430" s="74">
        <f t="shared" si="104"/>
        <v>2</v>
      </c>
      <c r="R430" s="74" t="str">
        <f t="shared" si="105"/>
        <v>1.2.056</v>
      </c>
      <c r="S430" s="74" t="str">
        <f t="shared" si="106"/>
        <v>111.2.056</v>
      </c>
      <c r="T430" s="119">
        <f t="shared" si="98"/>
        <v>11440000</v>
      </c>
      <c r="U430" s="111" t="str">
        <f t="shared" si="89"/>
        <v>Chao Baby</v>
      </c>
      <c r="W430">
        <v>40</v>
      </c>
      <c r="X430">
        <v>4</v>
      </c>
      <c r="Y430">
        <v>3</v>
      </c>
      <c r="Z430">
        <v>11</v>
      </c>
      <c r="AA430">
        <v>12</v>
      </c>
      <c r="AB430">
        <v>10</v>
      </c>
      <c r="AC430">
        <v>56</v>
      </c>
      <c r="AD430">
        <v>14</v>
      </c>
      <c r="AE430" t="s">
        <v>780</v>
      </c>
      <c r="AF430" s="84">
        <v>11440000</v>
      </c>
    </row>
    <row r="431" spans="1:32" ht="14.25">
      <c r="A431" s="74" t="str">
        <f t="shared" si="90"/>
        <v>111210</v>
      </c>
      <c r="B431" s="74" t="str">
        <f t="shared" si="99"/>
        <v>1210</v>
      </c>
      <c r="C431">
        <v>40</v>
      </c>
      <c r="D431">
        <v>4</v>
      </c>
      <c r="E431">
        <v>3</v>
      </c>
      <c r="F431">
        <v>11</v>
      </c>
      <c r="G431">
        <v>12</v>
      </c>
      <c r="H431">
        <v>10</v>
      </c>
      <c r="I431">
        <v>56</v>
      </c>
      <c r="J431">
        <v>24</v>
      </c>
      <c r="K431" t="s">
        <v>780</v>
      </c>
      <c r="L431" s="83">
        <v>123200000</v>
      </c>
      <c r="M431" s="74" t="str">
        <f t="shared" si="100"/>
        <v>1</v>
      </c>
      <c r="N431" s="74" t="str">
        <f t="shared" si="101"/>
        <v>2</v>
      </c>
      <c r="O431" s="74">
        <f t="shared" si="102"/>
      </c>
      <c r="P431" s="74" t="str">
        <f t="shared" si="103"/>
        <v>1.2.</v>
      </c>
      <c r="Q431" s="74">
        <f t="shared" si="104"/>
        <v>2</v>
      </c>
      <c r="R431" s="74" t="str">
        <f t="shared" si="105"/>
        <v>1.2.056</v>
      </c>
      <c r="S431" s="74" t="str">
        <f t="shared" si="106"/>
        <v>111.2.056</v>
      </c>
      <c r="T431" s="119">
        <f t="shared" si="98"/>
        <v>123200000</v>
      </c>
      <c r="U431" s="111" t="str">
        <f t="shared" si="89"/>
        <v>Chao Baby</v>
      </c>
      <c r="W431">
        <v>40</v>
      </c>
      <c r="X431">
        <v>4</v>
      </c>
      <c r="Y431">
        <v>3</v>
      </c>
      <c r="Z431">
        <v>11</v>
      </c>
      <c r="AA431">
        <v>12</v>
      </c>
      <c r="AB431">
        <v>10</v>
      </c>
      <c r="AC431">
        <v>56</v>
      </c>
      <c r="AD431">
        <v>24</v>
      </c>
      <c r="AE431" t="s">
        <v>780</v>
      </c>
      <c r="AF431" s="84">
        <v>123200000</v>
      </c>
    </row>
    <row r="432" spans="1:32" ht="14.25">
      <c r="A432" s="74" t="str">
        <f t="shared" si="90"/>
        <v>111210</v>
      </c>
      <c r="B432" s="74" t="str">
        <f t="shared" si="99"/>
        <v>1210</v>
      </c>
      <c r="C432">
        <v>40</v>
      </c>
      <c r="D432">
        <v>4</v>
      </c>
      <c r="E432">
        <v>3</v>
      </c>
      <c r="F432">
        <v>11</v>
      </c>
      <c r="G432">
        <v>12</v>
      </c>
      <c r="H432">
        <v>10</v>
      </c>
      <c r="I432">
        <v>56</v>
      </c>
      <c r="J432">
        <v>34</v>
      </c>
      <c r="K432" t="s">
        <v>780</v>
      </c>
      <c r="L432" s="83">
        <v>31200000</v>
      </c>
      <c r="M432" s="74" t="str">
        <f t="shared" si="100"/>
        <v>1</v>
      </c>
      <c r="N432" s="74" t="str">
        <f t="shared" si="101"/>
        <v>2</v>
      </c>
      <c r="O432" s="74">
        <f t="shared" si="102"/>
      </c>
      <c r="P432" s="74" t="str">
        <f t="shared" si="103"/>
        <v>1.2.</v>
      </c>
      <c r="Q432" s="74">
        <f t="shared" si="104"/>
        <v>2</v>
      </c>
      <c r="R432" s="74" t="str">
        <f t="shared" si="105"/>
        <v>1.2.056</v>
      </c>
      <c r="S432" s="74" t="str">
        <f t="shared" si="106"/>
        <v>111.2.056</v>
      </c>
      <c r="T432" s="119">
        <f t="shared" si="98"/>
        <v>31200000</v>
      </c>
      <c r="U432" s="111" t="str">
        <f t="shared" si="89"/>
        <v>Chao Baby</v>
      </c>
      <c r="W432">
        <v>40</v>
      </c>
      <c r="X432">
        <v>4</v>
      </c>
      <c r="Y432">
        <v>3</v>
      </c>
      <c r="Z432">
        <v>11</v>
      </c>
      <c r="AA432">
        <v>12</v>
      </c>
      <c r="AB432">
        <v>10</v>
      </c>
      <c r="AC432">
        <v>56</v>
      </c>
      <c r="AD432">
        <v>34</v>
      </c>
      <c r="AE432" t="s">
        <v>780</v>
      </c>
      <c r="AF432" s="84">
        <v>31200000</v>
      </c>
    </row>
    <row r="433" spans="1:32" ht="14.25">
      <c r="A433" s="74" t="str">
        <f t="shared" si="90"/>
        <v>111210</v>
      </c>
      <c r="B433" s="74" t="str">
        <f t="shared" si="99"/>
        <v>1210</v>
      </c>
      <c r="C433">
        <v>40</v>
      </c>
      <c r="D433">
        <v>4</v>
      </c>
      <c r="E433">
        <v>3</v>
      </c>
      <c r="F433">
        <v>11</v>
      </c>
      <c r="G433">
        <v>12</v>
      </c>
      <c r="H433">
        <v>10</v>
      </c>
      <c r="I433">
        <v>56</v>
      </c>
      <c r="J433">
        <v>44</v>
      </c>
      <c r="K433" t="s">
        <v>780</v>
      </c>
      <c r="L433" s="83">
        <v>64000000</v>
      </c>
      <c r="M433" s="74" t="str">
        <f t="shared" si="100"/>
        <v>1</v>
      </c>
      <c r="N433" s="74" t="str">
        <f t="shared" si="101"/>
        <v>2</v>
      </c>
      <c r="O433" s="74">
        <f t="shared" si="102"/>
      </c>
      <c r="P433" s="74" t="str">
        <f t="shared" si="103"/>
        <v>1.2.</v>
      </c>
      <c r="Q433" s="74">
        <f t="shared" si="104"/>
        <v>2</v>
      </c>
      <c r="R433" s="74" t="str">
        <f t="shared" si="105"/>
        <v>1.2.056</v>
      </c>
      <c r="S433" s="74" t="str">
        <f t="shared" si="106"/>
        <v>111.2.056</v>
      </c>
      <c r="T433" s="119">
        <f t="shared" si="98"/>
        <v>64000000</v>
      </c>
      <c r="U433" s="111" t="str">
        <f t="shared" si="89"/>
        <v>Chao Baby</v>
      </c>
      <c r="W433">
        <v>40</v>
      </c>
      <c r="X433">
        <v>4</v>
      </c>
      <c r="Y433">
        <v>3</v>
      </c>
      <c r="Z433">
        <v>11</v>
      </c>
      <c r="AA433">
        <v>12</v>
      </c>
      <c r="AB433">
        <v>10</v>
      </c>
      <c r="AC433">
        <v>56</v>
      </c>
      <c r="AD433">
        <v>44</v>
      </c>
      <c r="AE433" t="s">
        <v>780</v>
      </c>
      <c r="AF433" s="84">
        <v>64000000</v>
      </c>
    </row>
    <row r="434" spans="1:32" ht="14.25">
      <c r="A434" s="74" t="str">
        <f t="shared" si="90"/>
        <v>111210</v>
      </c>
      <c r="B434" s="74" t="str">
        <f t="shared" si="99"/>
        <v>1210</v>
      </c>
      <c r="C434">
        <v>40</v>
      </c>
      <c r="D434">
        <v>4</v>
      </c>
      <c r="E434">
        <v>3</v>
      </c>
      <c r="F434">
        <v>11</v>
      </c>
      <c r="G434">
        <v>12</v>
      </c>
      <c r="H434">
        <v>10</v>
      </c>
      <c r="I434">
        <v>57</v>
      </c>
      <c r="J434">
        <v>4</v>
      </c>
      <c r="K434" t="s">
        <v>723</v>
      </c>
      <c r="L434" s="83">
        <v>31200000</v>
      </c>
      <c r="M434" s="74" t="str">
        <f t="shared" si="100"/>
        <v>1</v>
      </c>
      <c r="N434" s="74" t="str">
        <f t="shared" si="101"/>
        <v>2</v>
      </c>
      <c r="O434" s="74">
        <f t="shared" si="102"/>
      </c>
      <c r="P434" s="74" t="str">
        <f t="shared" si="103"/>
        <v>1.2.</v>
      </c>
      <c r="Q434" s="74">
        <f t="shared" si="104"/>
        <v>2</v>
      </c>
      <c r="R434" s="74" t="str">
        <f t="shared" si="105"/>
        <v>1.2.057</v>
      </c>
      <c r="S434" s="74" t="str">
        <f t="shared" si="106"/>
        <v>111.2.057</v>
      </c>
      <c r="T434" s="119">
        <f t="shared" si="98"/>
        <v>31200000</v>
      </c>
      <c r="U434" s="111" t="str">
        <f t="shared" si="89"/>
        <v>Chao Baby</v>
      </c>
      <c r="W434">
        <v>40</v>
      </c>
      <c r="X434">
        <v>4</v>
      </c>
      <c r="Y434">
        <v>3</v>
      </c>
      <c r="Z434">
        <v>11</v>
      </c>
      <c r="AA434">
        <v>12</v>
      </c>
      <c r="AB434">
        <v>10</v>
      </c>
      <c r="AC434">
        <v>57</v>
      </c>
      <c r="AD434">
        <v>4</v>
      </c>
      <c r="AE434" t="s">
        <v>723</v>
      </c>
      <c r="AF434" s="84">
        <v>31200000</v>
      </c>
    </row>
    <row r="435" spans="1:32" ht="14.25">
      <c r="A435" s="74" t="str">
        <f t="shared" si="90"/>
        <v>33121</v>
      </c>
      <c r="B435" s="74" t="str">
        <f t="shared" si="99"/>
        <v>121</v>
      </c>
      <c r="C435">
        <v>40</v>
      </c>
      <c r="D435">
        <v>1</v>
      </c>
      <c r="E435">
        <v>3</v>
      </c>
      <c r="F435">
        <v>33</v>
      </c>
      <c r="G435">
        <v>12</v>
      </c>
      <c r="H435">
        <v>1</v>
      </c>
      <c r="I435">
        <v>63</v>
      </c>
      <c r="J435">
        <v>4</v>
      </c>
      <c r="K435" t="s">
        <v>692</v>
      </c>
      <c r="L435" s="83">
        <v>23462693000</v>
      </c>
      <c r="M435" s="74" t="str">
        <f t="shared" si="100"/>
        <v>1</v>
      </c>
      <c r="N435" s="74" t="str">
        <f t="shared" si="101"/>
        <v>2</v>
      </c>
      <c r="O435" s="74">
        <f t="shared" si="102"/>
      </c>
      <c r="P435" s="74" t="str">
        <f t="shared" si="103"/>
        <v>1.2.</v>
      </c>
      <c r="Q435" s="74">
        <f t="shared" si="104"/>
        <v>2</v>
      </c>
      <c r="R435" s="74" t="str">
        <f t="shared" si="105"/>
        <v>1.2.063</v>
      </c>
      <c r="S435" s="74" t="str">
        <f t="shared" si="106"/>
        <v>331.2.063</v>
      </c>
      <c r="T435" s="119">
        <f t="shared" si="98"/>
        <v>23462693000</v>
      </c>
      <c r="U435" s="111" t="str">
        <f t="shared" si="89"/>
        <v>Chao Baby</v>
      </c>
      <c r="W435">
        <v>40</v>
      </c>
      <c r="X435">
        <v>1</v>
      </c>
      <c r="Y435">
        <v>3</v>
      </c>
      <c r="Z435">
        <v>33</v>
      </c>
      <c r="AA435">
        <v>12</v>
      </c>
      <c r="AB435">
        <v>1</v>
      </c>
      <c r="AC435">
        <v>63</v>
      </c>
      <c r="AD435">
        <v>4</v>
      </c>
      <c r="AE435" t="s">
        <v>692</v>
      </c>
      <c r="AF435" s="84">
        <v>23462693000</v>
      </c>
    </row>
    <row r="436" spans="1:32" ht="14.25">
      <c r="A436" s="74" t="str">
        <f t="shared" si="90"/>
        <v>33121</v>
      </c>
      <c r="B436" s="74" t="str">
        <f t="shared" si="99"/>
        <v>121</v>
      </c>
      <c r="C436">
        <v>40</v>
      </c>
      <c r="D436">
        <v>1</v>
      </c>
      <c r="E436">
        <v>3</v>
      </c>
      <c r="F436">
        <v>33</v>
      </c>
      <c r="G436">
        <v>12</v>
      </c>
      <c r="H436">
        <v>1</v>
      </c>
      <c r="I436">
        <v>63</v>
      </c>
      <c r="J436">
        <v>14</v>
      </c>
      <c r="K436" t="s">
        <v>693</v>
      </c>
      <c r="L436" s="83">
        <v>2132973000</v>
      </c>
      <c r="M436" s="74" t="str">
        <f t="shared" si="100"/>
        <v>1</v>
      </c>
      <c r="N436" s="74" t="str">
        <f t="shared" si="101"/>
        <v>2</v>
      </c>
      <c r="O436" s="74">
        <f t="shared" si="102"/>
      </c>
      <c r="P436" s="74" t="str">
        <f t="shared" si="103"/>
        <v>1.2.</v>
      </c>
      <c r="Q436" s="74">
        <f t="shared" si="104"/>
        <v>2</v>
      </c>
      <c r="R436" s="74" t="str">
        <f t="shared" si="105"/>
        <v>1.2.063</v>
      </c>
      <c r="S436" s="74" t="str">
        <f t="shared" si="106"/>
        <v>331.2.063</v>
      </c>
      <c r="T436" s="119">
        <f t="shared" si="98"/>
        <v>2132973000</v>
      </c>
      <c r="U436" s="111" t="str">
        <f t="shared" si="89"/>
        <v>Chao Baby</v>
      </c>
      <c r="W436">
        <v>40</v>
      </c>
      <c r="X436">
        <v>1</v>
      </c>
      <c r="Y436">
        <v>3</v>
      </c>
      <c r="Z436">
        <v>33</v>
      </c>
      <c r="AA436">
        <v>12</v>
      </c>
      <c r="AB436">
        <v>1</v>
      </c>
      <c r="AC436">
        <v>63</v>
      </c>
      <c r="AD436">
        <v>14</v>
      </c>
      <c r="AE436" t="s">
        <v>693</v>
      </c>
      <c r="AF436" s="84">
        <v>2132973000</v>
      </c>
    </row>
    <row r="437" spans="1:32" ht="14.25">
      <c r="A437" s="74" t="str">
        <f t="shared" si="90"/>
        <v>22121</v>
      </c>
      <c r="B437" s="74" t="str">
        <f t="shared" si="99"/>
        <v>121</v>
      </c>
      <c r="C437">
        <v>40</v>
      </c>
      <c r="D437">
        <v>1</v>
      </c>
      <c r="E437">
        <v>3</v>
      </c>
      <c r="F437">
        <v>22</v>
      </c>
      <c r="G437">
        <v>12</v>
      </c>
      <c r="H437">
        <v>1</v>
      </c>
      <c r="I437">
        <v>63</v>
      </c>
      <c r="J437">
        <v>24</v>
      </c>
      <c r="K437" t="s">
        <v>686</v>
      </c>
      <c r="L437" s="83">
        <v>4122154000</v>
      </c>
      <c r="M437" s="74" t="str">
        <f t="shared" si="100"/>
        <v>1</v>
      </c>
      <c r="N437" s="74" t="str">
        <f t="shared" si="101"/>
        <v>2</v>
      </c>
      <c r="O437" s="74">
        <f t="shared" si="102"/>
      </c>
      <c r="P437" s="74" t="str">
        <f t="shared" si="103"/>
        <v>1.2.</v>
      </c>
      <c r="Q437" s="74">
        <f t="shared" si="104"/>
        <v>2</v>
      </c>
      <c r="R437" s="74" t="str">
        <f t="shared" si="105"/>
        <v>1.2.063</v>
      </c>
      <c r="S437" s="74" t="str">
        <f t="shared" si="106"/>
        <v>221.2.063</v>
      </c>
      <c r="T437" s="119">
        <f t="shared" si="98"/>
        <v>4122154000</v>
      </c>
      <c r="U437" s="111" t="str">
        <f t="shared" si="89"/>
        <v>Chao Baby</v>
      </c>
      <c r="W437">
        <v>40</v>
      </c>
      <c r="X437">
        <v>1</v>
      </c>
      <c r="Y437">
        <v>3</v>
      </c>
      <c r="Z437">
        <v>22</v>
      </c>
      <c r="AA437">
        <v>12</v>
      </c>
      <c r="AB437">
        <v>1</v>
      </c>
      <c r="AC437">
        <v>63</v>
      </c>
      <c r="AD437">
        <v>24</v>
      </c>
      <c r="AE437" t="s">
        <v>686</v>
      </c>
      <c r="AF437" s="84">
        <v>4122154000</v>
      </c>
    </row>
    <row r="438" spans="1:32" ht="14.25">
      <c r="A438" s="74" t="str">
        <f t="shared" si="90"/>
        <v>22121</v>
      </c>
      <c r="B438" s="74" t="str">
        <f t="shared" si="99"/>
        <v>121</v>
      </c>
      <c r="C438">
        <v>40</v>
      </c>
      <c r="D438">
        <v>1</v>
      </c>
      <c r="E438">
        <v>3</v>
      </c>
      <c r="F438">
        <v>22</v>
      </c>
      <c r="G438">
        <v>12</v>
      </c>
      <c r="H438">
        <v>1</v>
      </c>
      <c r="I438">
        <v>63</v>
      </c>
      <c r="J438">
        <v>4</v>
      </c>
      <c r="K438" t="s">
        <v>685</v>
      </c>
      <c r="L438" s="83">
        <v>50411238000</v>
      </c>
      <c r="M438" s="74" t="str">
        <f t="shared" si="100"/>
        <v>1</v>
      </c>
      <c r="N438" s="74" t="str">
        <f t="shared" si="101"/>
        <v>2</v>
      </c>
      <c r="O438" s="74">
        <f t="shared" si="102"/>
      </c>
      <c r="P438" s="74" t="str">
        <f t="shared" si="103"/>
        <v>1.2.</v>
      </c>
      <c r="Q438" s="74">
        <f t="shared" si="104"/>
        <v>2</v>
      </c>
      <c r="R438" s="74" t="str">
        <f t="shared" si="105"/>
        <v>1.2.063</v>
      </c>
      <c r="S438" s="74" t="str">
        <f t="shared" si="106"/>
        <v>221.2.063</v>
      </c>
      <c r="T438" s="119">
        <f t="shared" si="98"/>
        <v>50411238000</v>
      </c>
      <c r="U438" s="111" t="str">
        <f t="shared" si="89"/>
        <v>Chao Baby</v>
      </c>
      <c r="W438">
        <v>40</v>
      </c>
      <c r="X438">
        <v>1</v>
      </c>
      <c r="Y438">
        <v>3</v>
      </c>
      <c r="Z438">
        <v>22</v>
      </c>
      <c r="AA438">
        <v>12</v>
      </c>
      <c r="AB438">
        <v>1</v>
      </c>
      <c r="AC438">
        <v>63</v>
      </c>
      <c r="AD438">
        <v>4</v>
      </c>
      <c r="AE438" t="s">
        <v>685</v>
      </c>
      <c r="AF438" s="84">
        <v>50411238000</v>
      </c>
    </row>
    <row r="439" spans="1:32" ht="14.25">
      <c r="A439" s="74" t="str">
        <f t="shared" si="90"/>
        <v>22121</v>
      </c>
      <c r="B439" s="74" t="str">
        <f t="shared" si="99"/>
        <v>121</v>
      </c>
      <c r="C439">
        <v>40</v>
      </c>
      <c r="D439">
        <v>1</v>
      </c>
      <c r="E439">
        <v>3</v>
      </c>
      <c r="F439">
        <v>22</v>
      </c>
      <c r="G439">
        <v>12</v>
      </c>
      <c r="H439">
        <v>1</v>
      </c>
      <c r="I439">
        <v>63</v>
      </c>
      <c r="J439">
        <v>34</v>
      </c>
      <c r="K439" t="s">
        <v>687</v>
      </c>
      <c r="L439" s="83">
        <v>1000000000</v>
      </c>
      <c r="M439" s="74" t="str">
        <f t="shared" si="100"/>
        <v>1</v>
      </c>
      <c r="N439" s="74" t="str">
        <f t="shared" si="101"/>
        <v>2</v>
      </c>
      <c r="O439" s="74">
        <f t="shared" si="102"/>
      </c>
      <c r="P439" s="74" t="str">
        <f t="shared" si="103"/>
        <v>1.2.</v>
      </c>
      <c r="Q439" s="74">
        <f t="shared" si="104"/>
        <v>2</v>
      </c>
      <c r="R439" s="74" t="str">
        <f t="shared" si="105"/>
        <v>1.2.063</v>
      </c>
      <c r="S439" s="74" t="str">
        <f t="shared" si="106"/>
        <v>221.2.063</v>
      </c>
      <c r="T439" s="119">
        <f t="shared" si="98"/>
        <v>1000000000</v>
      </c>
      <c r="U439" s="111" t="str">
        <f t="shared" si="89"/>
        <v>Chao Baby</v>
      </c>
      <c r="W439">
        <v>40</v>
      </c>
      <c r="X439">
        <v>1</v>
      </c>
      <c r="Y439">
        <v>3</v>
      </c>
      <c r="Z439">
        <v>22</v>
      </c>
      <c r="AA439">
        <v>12</v>
      </c>
      <c r="AB439">
        <v>1</v>
      </c>
      <c r="AC439">
        <v>63</v>
      </c>
      <c r="AD439">
        <v>34</v>
      </c>
      <c r="AE439" t="s">
        <v>687</v>
      </c>
      <c r="AF439" s="84">
        <v>1000000000</v>
      </c>
    </row>
    <row r="440" spans="1:32" ht="14.25">
      <c r="A440" s="74" t="str">
        <f t="shared" si="90"/>
        <v>22121</v>
      </c>
      <c r="B440" s="74" t="str">
        <f t="shared" si="99"/>
        <v>121</v>
      </c>
      <c r="C440">
        <v>40</v>
      </c>
      <c r="D440">
        <v>1</v>
      </c>
      <c r="E440">
        <v>3</v>
      </c>
      <c r="F440">
        <v>22</v>
      </c>
      <c r="G440">
        <v>12</v>
      </c>
      <c r="H440">
        <v>1</v>
      </c>
      <c r="I440">
        <v>63</v>
      </c>
      <c r="J440">
        <v>64</v>
      </c>
      <c r="K440" t="s">
        <v>689</v>
      </c>
      <c r="L440" s="83">
        <v>359896000</v>
      </c>
      <c r="M440" s="74" t="str">
        <f t="shared" si="100"/>
        <v>1</v>
      </c>
      <c r="N440" s="74" t="str">
        <f t="shared" si="101"/>
        <v>2</v>
      </c>
      <c r="O440" s="74">
        <f t="shared" si="102"/>
      </c>
      <c r="P440" s="74" t="str">
        <f t="shared" si="103"/>
        <v>1.2.</v>
      </c>
      <c r="Q440" s="74">
        <f t="shared" si="104"/>
        <v>2</v>
      </c>
      <c r="R440" s="74" t="str">
        <f t="shared" si="105"/>
        <v>1.2.063</v>
      </c>
      <c r="S440" s="74" t="str">
        <f t="shared" si="106"/>
        <v>221.2.063</v>
      </c>
      <c r="T440" s="119">
        <f t="shared" si="98"/>
        <v>359896000</v>
      </c>
      <c r="U440" s="111" t="str">
        <f t="shared" si="89"/>
        <v>Chao Baby</v>
      </c>
      <c r="W440">
        <v>40</v>
      </c>
      <c r="X440">
        <v>1</v>
      </c>
      <c r="Y440">
        <v>3</v>
      </c>
      <c r="Z440">
        <v>22</v>
      </c>
      <c r="AA440">
        <v>12</v>
      </c>
      <c r="AB440">
        <v>1</v>
      </c>
      <c r="AC440">
        <v>63</v>
      </c>
      <c r="AD440">
        <v>64</v>
      </c>
      <c r="AE440" t="s">
        <v>689</v>
      </c>
      <c r="AF440" s="84">
        <v>359896000</v>
      </c>
    </row>
    <row r="441" spans="1:32" ht="14.25">
      <c r="A441" s="74" t="str">
        <f t="shared" si="90"/>
        <v>22121</v>
      </c>
      <c r="B441" s="74" t="str">
        <f t="shared" si="99"/>
        <v>121</v>
      </c>
      <c r="C441">
        <v>40</v>
      </c>
      <c r="D441">
        <v>1</v>
      </c>
      <c r="E441">
        <v>3</v>
      </c>
      <c r="F441">
        <v>22</v>
      </c>
      <c r="G441">
        <v>12</v>
      </c>
      <c r="H441">
        <v>1</v>
      </c>
      <c r="I441">
        <v>63</v>
      </c>
      <c r="J441">
        <v>74</v>
      </c>
      <c r="K441" t="s">
        <v>690</v>
      </c>
      <c r="L441" s="83">
        <v>7851661000</v>
      </c>
      <c r="M441" s="74" t="str">
        <f t="shared" si="100"/>
        <v>1</v>
      </c>
      <c r="N441" s="74" t="str">
        <f t="shared" si="101"/>
        <v>2</v>
      </c>
      <c r="O441" s="74">
        <f t="shared" si="102"/>
      </c>
      <c r="P441" s="74" t="str">
        <f t="shared" si="103"/>
        <v>1.2.</v>
      </c>
      <c r="Q441" s="74">
        <f t="shared" si="104"/>
        <v>2</v>
      </c>
      <c r="R441" s="74" t="str">
        <f t="shared" si="105"/>
        <v>1.2.063</v>
      </c>
      <c r="S441" s="74" t="str">
        <f t="shared" si="106"/>
        <v>221.2.063</v>
      </c>
      <c r="T441" s="119">
        <f t="shared" si="98"/>
        <v>7851661000</v>
      </c>
      <c r="U441" s="111" t="str">
        <f t="shared" si="89"/>
        <v>Chao Baby</v>
      </c>
      <c r="W441">
        <v>40</v>
      </c>
      <c r="X441">
        <v>1</v>
      </c>
      <c r="Y441">
        <v>3</v>
      </c>
      <c r="Z441">
        <v>22</v>
      </c>
      <c r="AA441">
        <v>12</v>
      </c>
      <c r="AB441">
        <v>1</v>
      </c>
      <c r="AC441">
        <v>63</v>
      </c>
      <c r="AD441">
        <v>74</v>
      </c>
      <c r="AE441" t="s">
        <v>690</v>
      </c>
      <c r="AF441" s="84">
        <v>7851661000</v>
      </c>
    </row>
    <row r="442" spans="1:32" ht="14.25">
      <c r="A442" s="74" t="str">
        <f t="shared" si="90"/>
        <v>22121</v>
      </c>
      <c r="B442" s="74" t="str">
        <f t="shared" si="99"/>
        <v>121</v>
      </c>
      <c r="C442">
        <v>40</v>
      </c>
      <c r="D442">
        <v>1</v>
      </c>
      <c r="E442">
        <v>3</v>
      </c>
      <c r="F442">
        <v>22</v>
      </c>
      <c r="G442">
        <v>12</v>
      </c>
      <c r="H442">
        <v>1</v>
      </c>
      <c r="I442">
        <v>63</v>
      </c>
      <c r="J442">
        <v>55</v>
      </c>
      <c r="K442" t="s">
        <v>688</v>
      </c>
      <c r="L442" s="83">
        <v>1677976000</v>
      </c>
      <c r="M442" s="74" t="str">
        <f t="shared" si="100"/>
        <v>1</v>
      </c>
      <c r="N442" s="74" t="str">
        <f t="shared" si="101"/>
        <v>2</v>
      </c>
      <c r="O442" s="74">
        <f t="shared" si="102"/>
      </c>
      <c r="P442" s="74" t="str">
        <f t="shared" si="103"/>
        <v>1.2.</v>
      </c>
      <c r="Q442" s="74">
        <f t="shared" si="104"/>
        <v>2</v>
      </c>
      <c r="R442" s="74" t="str">
        <f t="shared" si="105"/>
        <v>1.2.063</v>
      </c>
      <c r="S442" s="74" t="str">
        <f t="shared" si="106"/>
        <v>221.2.063</v>
      </c>
      <c r="T442" s="119">
        <f t="shared" si="98"/>
        <v>1677976000</v>
      </c>
      <c r="U442" s="111" t="str">
        <f t="shared" si="89"/>
        <v>Chao Baby</v>
      </c>
      <c r="W442">
        <v>40</v>
      </c>
      <c r="X442">
        <v>1</v>
      </c>
      <c r="Y442">
        <v>3</v>
      </c>
      <c r="Z442">
        <v>22</v>
      </c>
      <c r="AA442">
        <v>12</v>
      </c>
      <c r="AB442">
        <v>1</v>
      </c>
      <c r="AC442">
        <v>63</v>
      </c>
      <c r="AD442">
        <v>55</v>
      </c>
      <c r="AE442" t="s">
        <v>688</v>
      </c>
      <c r="AF442" s="84">
        <v>1677976000</v>
      </c>
    </row>
    <row r="443" spans="1:32" ht="14.25">
      <c r="A443" s="74" t="str">
        <f t="shared" si="90"/>
        <v>22121</v>
      </c>
      <c r="B443" s="74" t="str">
        <f t="shared" si="99"/>
        <v>121</v>
      </c>
      <c r="C443">
        <v>40</v>
      </c>
      <c r="D443">
        <v>1</v>
      </c>
      <c r="E443">
        <v>3</v>
      </c>
      <c r="F443">
        <v>22</v>
      </c>
      <c r="G443">
        <v>12</v>
      </c>
      <c r="H443">
        <v>1</v>
      </c>
      <c r="I443">
        <v>63</v>
      </c>
      <c r="J443">
        <v>56</v>
      </c>
      <c r="K443" t="s">
        <v>781</v>
      </c>
      <c r="L443" s="83">
        <v>716557000</v>
      </c>
      <c r="M443" s="74" t="str">
        <f t="shared" si="100"/>
        <v>1</v>
      </c>
      <c r="N443" s="74" t="str">
        <f t="shared" si="101"/>
        <v>2</v>
      </c>
      <c r="O443" s="74">
        <f t="shared" si="102"/>
      </c>
      <c r="P443" s="74" t="str">
        <f t="shared" si="103"/>
        <v>1.2.</v>
      </c>
      <c r="Q443" s="74">
        <f t="shared" si="104"/>
        <v>2</v>
      </c>
      <c r="R443" s="74" t="str">
        <f t="shared" si="105"/>
        <v>1.2.063</v>
      </c>
      <c r="S443" s="74" t="str">
        <f t="shared" si="106"/>
        <v>221.2.063</v>
      </c>
      <c r="T443" s="119">
        <f t="shared" si="98"/>
        <v>716557000</v>
      </c>
      <c r="U443" s="111" t="str">
        <f t="shared" si="89"/>
        <v>Chao Baby</v>
      </c>
      <c r="W443">
        <v>40</v>
      </c>
      <c r="X443">
        <v>1</v>
      </c>
      <c r="Y443">
        <v>3</v>
      </c>
      <c r="Z443">
        <v>22</v>
      </c>
      <c r="AA443">
        <v>12</v>
      </c>
      <c r="AB443">
        <v>1</v>
      </c>
      <c r="AC443">
        <v>63</v>
      </c>
      <c r="AD443">
        <v>56</v>
      </c>
      <c r="AE443" t="s">
        <v>781</v>
      </c>
      <c r="AF443" s="84">
        <v>716557000</v>
      </c>
    </row>
    <row r="444" spans="1:32" ht="14.25">
      <c r="A444" s="74" t="str">
        <f t="shared" si="90"/>
        <v>22121</v>
      </c>
      <c r="B444" s="74" t="str">
        <f t="shared" si="99"/>
        <v>121</v>
      </c>
      <c r="C444">
        <v>40</v>
      </c>
      <c r="D444">
        <v>1</v>
      </c>
      <c r="E444">
        <v>3</v>
      </c>
      <c r="F444">
        <v>22</v>
      </c>
      <c r="G444">
        <v>12</v>
      </c>
      <c r="H444">
        <v>1</v>
      </c>
      <c r="I444">
        <v>63</v>
      </c>
      <c r="J444">
        <v>94</v>
      </c>
      <c r="K444" t="s">
        <v>691</v>
      </c>
      <c r="L444" s="83">
        <v>2716875</v>
      </c>
      <c r="M444" s="74" t="str">
        <f t="shared" si="100"/>
        <v>1</v>
      </c>
      <c r="N444" s="74" t="str">
        <f t="shared" si="101"/>
        <v>2</v>
      </c>
      <c r="O444" s="74">
        <f t="shared" si="102"/>
      </c>
      <c r="P444" s="74" t="str">
        <f t="shared" si="103"/>
        <v>1.2.</v>
      </c>
      <c r="Q444" s="74">
        <f t="shared" si="104"/>
        <v>2</v>
      </c>
      <c r="R444" s="74" t="str">
        <f t="shared" si="105"/>
        <v>1.2.063</v>
      </c>
      <c r="S444" s="74" t="str">
        <f t="shared" si="106"/>
        <v>221.2.063</v>
      </c>
      <c r="T444" s="119">
        <f t="shared" si="98"/>
        <v>2716875</v>
      </c>
      <c r="U444" s="111" t="str">
        <f t="shared" si="89"/>
        <v>Chao Baby</v>
      </c>
      <c r="W444">
        <v>40</v>
      </c>
      <c r="X444">
        <v>1</v>
      </c>
      <c r="Y444">
        <v>3</v>
      </c>
      <c r="Z444">
        <v>22</v>
      </c>
      <c r="AA444">
        <v>12</v>
      </c>
      <c r="AB444">
        <v>1</v>
      </c>
      <c r="AC444">
        <v>63</v>
      </c>
      <c r="AD444">
        <v>94</v>
      </c>
      <c r="AE444" t="s">
        <v>691</v>
      </c>
      <c r="AF444" s="84">
        <v>2716875</v>
      </c>
    </row>
    <row r="445" spans="1:32" ht="14.25">
      <c r="A445" s="74" t="str">
        <f t="shared" si="90"/>
        <v>22121</v>
      </c>
      <c r="B445" s="74" t="str">
        <f t="shared" si="99"/>
        <v>121</v>
      </c>
      <c r="C445">
        <v>40</v>
      </c>
      <c r="D445">
        <v>1</v>
      </c>
      <c r="E445">
        <v>3</v>
      </c>
      <c r="F445">
        <v>82</v>
      </c>
      <c r="G445">
        <v>12</v>
      </c>
      <c r="H445">
        <v>1</v>
      </c>
      <c r="I445">
        <v>63</v>
      </c>
      <c r="J445">
        <v>34</v>
      </c>
      <c r="K445" t="s">
        <v>691</v>
      </c>
      <c r="L445" s="83">
        <v>433000000</v>
      </c>
      <c r="M445" s="74" t="str">
        <f t="shared" si="100"/>
        <v>1</v>
      </c>
      <c r="N445" s="74" t="str">
        <f t="shared" si="101"/>
        <v>2</v>
      </c>
      <c r="O445" s="74">
        <f t="shared" si="102"/>
      </c>
      <c r="P445" s="74" t="str">
        <f t="shared" si="103"/>
        <v>1.2.</v>
      </c>
      <c r="Q445" s="74">
        <f t="shared" si="104"/>
        <v>2</v>
      </c>
      <c r="R445" s="74" t="str">
        <f t="shared" si="105"/>
        <v>1.2.063</v>
      </c>
      <c r="S445" s="74" t="str">
        <f t="shared" si="106"/>
        <v>221.2.063</v>
      </c>
      <c r="T445" s="119">
        <f t="shared" si="98"/>
        <v>433000000</v>
      </c>
      <c r="U445" s="111" t="str">
        <f t="shared" si="89"/>
        <v>Chao Baby</v>
      </c>
      <c r="W445">
        <v>40</v>
      </c>
      <c r="X445">
        <v>1</v>
      </c>
      <c r="Y445">
        <v>3</v>
      </c>
      <c r="Z445">
        <v>82</v>
      </c>
      <c r="AA445">
        <v>12</v>
      </c>
      <c r="AB445">
        <v>1</v>
      </c>
      <c r="AC445">
        <v>63</v>
      </c>
      <c r="AD445">
        <v>34</v>
      </c>
      <c r="AE445" t="s">
        <v>691</v>
      </c>
      <c r="AF445" s="84">
        <v>433000000</v>
      </c>
    </row>
    <row r="446" spans="1:32" ht="14.25">
      <c r="A446" s="74" t="str">
        <f t="shared" si="90"/>
        <v>22121</v>
      </c>
      <c r="B446" s="74" t="str">
        <f t="shared" si="99"/>
        <v>121</v>
      </c>
      <c r="C446">
        <v>40</v>
      </c>
      <c r="D446">
        <v>1</v>
      </c>
      <c r="E446">
        <v>3</v>
      </c>
      <c r="F446">
        <v>82</v>
      </c>
      <c r="G446">
        <v>12</v>
      </c>
      <c r="H446">
        <v>1</v>
      </c>
      <c r="I446">
        <v>63</v>
      </c>
      <c r="J446">
        <v>14</v>
      </c>
      <c r="K446" t="s">
        <v>694</v>
      </c>
      <c r="L446" s="83">
        <v>812523345</v>
      </c>
      <c r="M446" s="74" t="str">
        <f t="shared" si="100"/>
        <v>1</v>
      </c>
      <c r="N446" s="74" t="str">
        <f t="shared" si="101"/>
        <v>2</v>
      </c>
      <c r="O446" s="74">
        <f t="shared" si="102"/>
      </c>
      <c r="P446" s="74" t="str">
        <f t="shared" si="103"/>
        <v>1.2.</v>
      </c>
      <c r="Q446" s="74">
        <f t="shared" si="104"/>
        <v>2</v>
      </c>
      <c r="R446" s="74" t="str">
        <f t="shared" si="105"/>
        <v>1.2.063</v>
      </c>
      <c r="S446" s="74" t="str">
        <f t="shared" si="106"/>
        <v>221.2.063</v>
      </c>
      <c r="T446" s="119">
        <f t="shared" si="98"/>
        <v>812523345</v>
      </c>
      <c r="U446" s="111" t="str">
        <f t="shared" si="89"/>
        <v>Chao Baby</v>
      </c>
      <c r="W446">
        <v>40</v>
      </c>
      <c r="X446">
        <v>1</v>
      </c>
      <c r="Y446">
        <v>3</v>
      </c>
      <c r="Z446">
        <v>82</v>
      </c>
      <c r="AA446">
        <v>12</v>
      </c>
      <c r="AB446">
        <v>1</v>
      </c>
      <c r="AC446">
        <v>63</v>
      </c>
      <c r="AD446">
        <v>14</v>
      </c>
      <c r="AE446" t="s">
        <v>694</v>
      </c>
      <c r="AF446" s="84">
        <v>812523345</v>
      </c>
    </row>
    <row r="447" spans="1:32" ht="14.25">
      <c r="A447" s="74" t="str">
        <f t="shared" si="90"/>
        <v>22121</v>
      </c>
      <c r="B447" s="74" t="str">
        <f t="shared" si="99"/>
        <v>121</v>
      </c>
      <c r="C447">
        <v>40</v>
      </c>
      <c r="D447">
        <v>1</v>
      </c>
      <c r="E447">
        <v>3</v>
      </c>
      <c r="F447">
        <v>82</v>
      </c>
      <c r="G447">
        <v>12</v>
      </c>
      <c r="H447">
        <v>1</v>
      </c>
      <c r="I447">
        <v>63</v>
      </c>
      <c r="J447">
        <v>24</v>
      </c>
      <c r="K447" t="s">
        <v>782</v>
      </c>
      <c r="L447" s="83">
        <v>24939826</v>
      </c>
      <c r="M447" s="74" t="str">
        <f t="shared" si="100"/>
        <v>1</v>
      </c>
      <c r="N447" s="74" t="str">
        <f t="shared" si="101"/>
        <v>2</v>
      </c>
      <c r="O447" s="74">
        <f t="shared" si="102"/>
      </c>
      <c r="P447" s="74" t="str">
        <f t="shared" si="103"/>
        <v>1.2.</v>
      </c>
      <c r="Q447" s="74">
        <f t="shared" si="104"/>
        <v>2</v>
      </c>
      <c r="R447" s="74" t="str">
        <f t="shared" si="105"/>
        <v>1.2.063</v>
      </c>
      <c r="S447" s="74" t="str">
        <f t="shared" si="106"/>
        <v>221.2.063</v>
      </c>
      <c r="T447" s="119">
        <f t="shared" si="98"/>
        <v>24939826</v>
      </c>
      <c r="U447" s="111" t="str">
        <f t="shared" si="89"/>
        <v>Chao Baby</v>
      </c>
      <c r="W447">
        <v>40</v>
      </c>
      <c r="X447">
        <v>1</v>
      </c>
      <c r="Y447">
        <v>3</v>
      </c>
      <c r="Z447">
        <v>82</v>
      </c>
      <c r="AA447">
        <v>12</v>
      </c>
      <c r="AB447">
        <v>1</v>
      </c>
      <c r="AC447">
        <v>63</v>
      </c>
      <c r="AD447">
        <v>24</v>
      </c>
      <c r="AE447" t="s">
        <v>782</v>
      </c>
      <c r="AF447" s="84">
        <v>24939826</v>
      </c>
    </row>
    <row r="448" spans="1:32" ht="14.25">
      <c r="A448" s="74" t="str">
        <f t="shared" si="90"/>
        <v>33121</v>
      </c>
      <c r="B448" s="74" t="str">
        <f t="shared" si="99"/>
        <v>121</v>
      </c>
      <c r="C448">
        <v>40</v>
      </c>
      <c r="D448">
        <v>2</v>
      </c>
      <c r="E448">
        <v>3</v>
      </c>
      <c r="F448">
        <v>33</v>
      </c>
      <c r="G448">
        <v>12</v>
      </c>
      <c r="H448">
        <v>1</v>
      </c>
      <c r="I448">
        <v>59</v>
      </c>
      <c r="J448">
        <v>4</v>
      </c>
      <c r="K448" t="s">
        <v>695</v>
      </c>
      <c r="L448" s="83">
        <v>32917500</v>
      </c>
      <c r="M448" s="74" t="str">
        <f t="shared" si="100"/>
        <v>1</v>
      </c>
      <c r="N448" s="74" t="str">
        <f t="shared" si="101"/>
        <v>2</v>
      </c>
      <c r="O448" s="74">
        <f t="shared" si="102"/>
      </c>
      <c r="P448" s="74" t="str">
        <f t="shared" si="103"/>
        <v>1.2.</v>
      </c>
      <c r="Q448" s="74">
        <f t="shared" si="104"/>
        <v>2</v>
      </c>
      <c r="R448" s="74" t="str">
        <f t="shared" si="105"/>
        <v>1.2.059</v>
      </c>
      <c r="S448" s="74" t="str">
        <f t="shared" si="106"/>
        <v>331.2.059</v>
      </c>
      <c r="T448" s="119">
        <f t="shared" si="98"/>
        <v>32917500</v>
      </c>
      <c r="U448" s="111" t="str">
        <f t="shared" si="89"/>
        <v>Chao Baby</v>
      </c>
      <c r="W448">
        <v>40</v>
      </c>
      <c r="X448">
        <v>2</v>
      </c>
      <c r="Y448">
        <v>3</v>
      </c>
      <c r="Z448">
        <v>33</v>
      </c>
      <c r="AA448">
        <v>12</v>
      </c>
      <c r="AB448">
        <v>1</v>
      </c>
      <c r="AC448">
        <v>59</v>
      </c>
      <c r="AD448">
        <v>4</v>
      </c>
      <c r="AE448" t="s">
        <v>695</v>
      </c>
      <c r="AF448" s="84">
        <v>32917500</v>
      </c>
    </row>
    <row r="449" spans="1:32" ht="14.25">
      <c r="A449" s="74" t="str">
        <f t="shared" si="90"/>
        <v>33121</v>
      </c>
      <c r="B449" s="74" t="str">
        <f t="shared" si="99"/>
        <v>121</v>
      </c>
      <c r="C449">
        <v>40</v>
      </c>
      <c r="D449">
        <v>2</v>
      </c>
      <c r="E449">
        <v>3</v>
      </c>
      <c r="F449">
        <v>33</v>
      </c>
      <c r="G449">
        <v>12</v>
      </c>
      <c r="H449">
        <v>1</v>
      </c>
      <c r="I449">
        <v>60</v>
      </c>
      <c r="J449">
        <v>4</v>
      </c>
      <c r="K449" t="s">
        <v>704</v>
      </c>
      <c r="L449" s="83">
        <v>10000000</v>
      </c>
      <c r="M449" s="74" t="str">
        <f t="shared" si="100"/>
        <v>1</v>
      </c>
      <c r="N449" s="74" t="str">
        <f t="shared" si="101"/>
        <v>2</v>
      </c>
      <c r="O449" s="74">
        <f t="shared" si="102"/>
      </c>
      <c r="P449" s="74" t="str">
        <f t="shared" si="103"/>
        <v>1.2.</v>
      </c>
      <c r="Q449" s="74">
        <f t="shared" si="104"/>
        <v>2</v>
      </c>
      <c r="R449" s="74" t="str">
        <f t="shared" si="105"/>
        <v>1.2.060</v>
      </c>
      <c r="S449" s="74" t="str">
        <f t="shared" si="106"/>
        <v>331.2.060</v>
      </c>
      <c r="T449" s="119">
        <f t="shared" si="98"/>
        <v>10000000</v>
      </c>
      <c r="U449" s="111" t="str">
        <f t="shared" si="89"/>
        <v>Chao Baby</v>
      </c>
      <c r="W449">
        <v>40</v>
      </c>
      <c r="X449">
        <v>2</v>
      </c>
      <c r="Y449">
        <v>3</v>
      </c>
      <c r="Z449">
        <v>33</v>
      </c>
      <c r="AA449">
        <v>12</v>
      </c>
      <c r="AB449">
        <v>1</v>
      </c>
      <c r="AC449">
        <v>60</v>
      </c>
      <c r="AD449">
        <v>4</v>
      </c>
      <c r="AE449" t="s">
        <v>704</v>
      </c>
      <c r="AF449" s="84">
        <v>10000000</v>
      </c>
    </row>
    <row r="450" spans="1:32" ht="14.25">
      <c r="A450" s="74" t="str">
        <f t="shared" si="90"/>
        <v>33121</v>
      </c>
      <c r="B450" s="74" t="str">
        <f t="shared" si="99"/>
        <v>121</v>
      </c>
      <c r="C450">
        <v>40</v>
      </c>
      <c r="D450">
        <v>2</v>
      </c>
      <c r="E450">
        <v>3</v>
      </c>
      <c r="F450">
        <v>33</v>
      </c>
      <c r="G450">
        <v>12</v>
      </c>
      <c r="H450">
        <v>1</v>
      </c>
      <c r="I450">
        <v>61</v>
      </c>
      <c r="J450">
        <v>4</v>
      </c>
      <c r="K450" t="s">
        <v>705</v>
      </c>
      <c r="L450" s="83">
        <v>36209250</v>
      </c>
      <c r="M450" s="74" t="str">
        <f t="shared" si="100"/>
        <v>1</v>
      </c>
      <c r="N450" s="74" t="str">
        <f t="shared" si="101"/>
        <v>2</v>
      </c>
      <c r="O450" s="74">
        <f t="shared" si="102"/>
      </c>
      <c r="P450" s="74" t="str">
        <f t="shared" si="103"/>
        <v>1.2.</v>
      </c>
      <c r="Q450" s="74">
        <f t="shared" si="104"/>
        <v>2</v>
      </c>
      <c r="R450" s="74" t="str">
        <f t="shared" si="105"/>
        <v>1.2.061</v>
      </c>
      <c r="S450" s="74" t="str">
        <f t="shared" si="106"/>
        <v>331.2.061</v>
      </c>
      <c r="T450" s="119">
        <f t="shared" si="98"/>
        <v>36209250</v>
      </c>
      <c r="U450" s="111" t="str">
        <f t="shared" si="89"/>
        <v>Chao Baby</v>
      </c>
      <c r="W450">
        <v>40</v>
      </c>
      <c r="X450">
        <v>2</v>
      </c>
      <c r="Y450">
        <v>3</v>
      </c>
      <c r="Z450">
        <v>33</v>
      </c>
      <c r="AA450">
        <v>12</v>
      </c>
      <c r="AB450">
        <v>1</v>
      </c>
      <c r="AC450">
        <v>61</v>
      </c>
      <c r="AD450">
        <v>4</v>
      </c>
      <c r="AE450" t="s">
        <v>705</v>
      </c>
      <c r="AF450" s="84">
        <v>36209250</v>
      </c>
    </row>
    <row r="451" spans="1:32" ht="14.25">
      <c r="A451" s="74" t="str">
        <f t="shared" si="90"/>
        <v>33121</v>
      </c>
      <c r="B451" s="74" t="str">
        <f t="shared" si="99"/>
        <v>121</v>
      </c>
      <c r="C451">
        <v>40</v>
      </c>
      <c r="D451">
        <v>2</v>
      </c>
      <c r="E451">
        <v>3</v>
      </c>
      <c r="F451">
        <v>33</v>
      </c>
      <c r="G451">
        <v>12</v>
      </c>
      <c r="H451">
        <v>1</v>
      </c>
      <c r="I451">
        <v>65</v>
      </c>
      <c r="J451">
        <v>4</v>
      </c>
      <c r="K451" t="s">
        <v>706</v>
      </c>
      <c r="L451" s="83">
        <v>773939885</v>
      </c>
      <c r="M451" s="74" t="str">
        <f t="shared" si="91"/>
        <v>1</v>
      </c>
      <c r="N451" s="74" t="str">
        <f t="shared" si="92"/>
        <v>2</v>
      </c>
      <c r="O451" s="74">
        <f t="shared" si="93"/>
      </c>
      <c r="P451" s="74" t="str">
        <f t="shared" si="94"/>
        <v>1.2.</v>
      </c>
      <c r="Q451" s="74">
        <f t="shared" si="95"/>
        <v>2</v>
      </c>
      <c r="R451" s="74" t="str">
        <f t="shared" si="96"/>
        <v>1.2.065</v>
      </c>
      <c r="S451" s="74" t="str">
        <f t="shared" si="97"/>
        <v>331.2.065</v>
      </c>
      <c r="T451" s="113">
        <f t="shared" si="98"/>
        <v>773939885</v>
      </c>
      <c r="U451" s="111" t="str">
        <f t="shared" si="89"/>
        <v>Chao Baby</v>
      </c>
      <c r="W451">
        <v>40</v>
      </c>
      <c r="X451">
        <v>2</v>
      </c>
      <c r="Y451">
        <v>3</v>
      </c>
      <c r="Z451">
        <v>33</v>
      </c>
      <c r="AA451">
        <v>12</v>
      </c>
      <c r="AB451">
        <v>1</v>
      </c>
      <c r="AC451">
        <v>65</v>
      </c>
      <c r="AD451">
        <v>4</v>
      </c>
      <c r="AE451" t="s">
        <v>706</v>
      </c>
      <c r="AF451" s="84">
        <v>773939885</v>
      </c>
    </row>
    <row r="452" spans="1:32" ht="14.25">
      <c r="A452" s="74" t="str">
        <f t="shared" si="90"/>
        <v>33122</v>
      </c>
      <c r="B452" s="74" t="str">
        <f t="shared" si="99"/>
        <v>122</v>
      </c>
      <c r="C452">
        <v>40</v>
      </c>
      <c r="D452">
        <v>2</v>
      </c>
      <c r="E452">
        <v>3</v>
      </c>
      <c r="F452">
        <v>33</v>
      </c>
      <c r="G452">
        <v>12</v>
      </c>
      <c r="H452">
        <v>2</v>
      </c>
      <c r="I452">
        <v>49</v>
      </c>
      <c r="J452">
        <v>44</v>
      </c>
      <c r="K452" t="s">
        <v>783</v>
      </c>
      <c r="L452" s="83">
        <v>44917500</v>
      </c>
      <c r="M452" s="74" t="str">
        <f t="shared" si="91"/>
        <v>1</v>
      </c>
      <c r="N452" s="74" t="str">
        <f t="shared" si="92"/>
        <v>2</v>
      </c>
      <c r="O452" s="74">
        <f t="shared" si="93"/>
      </c>
      <c r="P452" s="74" t="str">
        <f t="shared" si="94"/>
        <v>1.2.</v>
      </c>
      <c r="Q452" s="74">
        <f t="shared" si="95"/>
        <v>2</v>
      </c>
      <c r="R452" s="74" t="str">
        <f t="shared" si="96"/>
        <v>1.2.049</v>
      </c>
      <c r="S452" s="74" t="str">
        <f t="shared" si="97"/>
        <v>331.2.049</v>
      </c>
      <c r="T452" s="113">
        <f t="shared" si="98"/>
        <v>44917500</v>
      </c>
      <c r="U452" s="111" t="str">
        <f t="shared" si="89"/>
        <v>Chao Baby</v>
      </c>
      <c r="W452">
        <v>40</v>
      </c>
      <c r="X452">
        <v>2</v>
      </c>
      <c r="Y452">
        <v>3</v>
      </c>
      <c r="Z452">
        <v>33</v>
      </c>
      <c r="AA452">
        <v>12</v>
      </c>
      <c r="AB452">
        <v>2</v>
      </c>
      <c r="AC452">
        <v>49</v>
      </c>
      <c r="AD452">
        <v>44</v>
      </c>
      <c r="AE452" t="s">
        <v>783</v>
      </c>
      <c r="AF452" s="84">
        <v>44917500</v>
      </c>
    </row>
    <row r="453" spans="1:32" ht="14.25">
      <c r="A453" s="74" t="str">
        <f t="shared" si="90"/>
        <v>33122</v>
      </c>
      <c r="B453" s="74" t="str">
        <f t="shared" si="99"/>
        <v>122</v>
      </c>
      <c r="C453">
        <v>40</v>
      </c>
      <c r="D453">
        <v>2</v>
      </c>
      <c r="E453">
        <v>3</v>
      </c>
      <c r="F453">
        <v>33</v>
      </c>
      <c r="G453">
        <v>12</v>
      </c>
      <c r="H453">
        <v>2</v>
      </c>
      <c r="I453">
        <v>49</v>
      </c>
      <c r="J453">
        <v>4</v>
      </c>
      <c r="K453" t="s">
        <v>707</v>
      </c>
      <c r="L453" s="83">
        <v>44917500</v>
      </c>
      <c r="M453" s="74" t="str">
        <f t="shared" si="91"/>
        <v>1</v>
      </c>
      <c r="N453" s="74" t="str">
        <f t="shared" si="92"/>
        <v>2</v>
      </c>
      <c r="O453" s="74">
        <f t="shared" si="93"/>
      </c>
      <c r="P453" s="74" t="str">
        <f t="shared" si="94"/>
        <v>1.2.</v>
      </c>
      <c r="Q453" s="74">
        <f t="shared" si="95"/>
        <v>2</v>
      </c>
      <c r="R453" s="74" t="str">
        <f t="shared" si="96"/>
        <v>1.2.049</v>
      </c>
      <c r="S453" s="74" t="str">
        <f t="shared" si="97"/>
        <v>331.2.049</v>
      </c>
      <c r="T453" s="113">
        <f t="shared" si="98"/>
        <v>44917500</v>
      </c>
      <c r="U453" s="111" t="str">
        <f t="shared" si="89"/>
        <v>Chao Baby</v>
      </c>
      <c r="W453">
        <v>40</v>
      </c>
      <c r="X453">
        <v>2</v>
      </c>
      <c r="Y453">
        <v>3</v>
      </c>
      <c r="Z453">
        <v>33</v>
      </c>
      <c r="AA453">
        <v>12</v>
      </c>
      <c r="AB453">
        <v>2</v>
      </c>
      <c r="AC453">
        <v>49</v>
      </c>
      <c r="AD453">
        <v>4</v>
      </c>
      <c r="AE453" t="s">
        <v>707</v>
      </c>
      <c r="AF453" s="84">
        <v>44917500</v>
      </c>
    </row>
    <row r="454" spans="1:32" ht="14.25">
      <c r="A454" s="74" t="str">
        <f t="shared" si="90"/>
        <v>33122</v>
      </c>
      <c r="B454" s="74" t="str">
        <f t="shared" si="99"/>
        <v>122</v>
      </c>
      <c r="C454">
        <v>40</v>
      </c>
      <c r="D454">
        <v>2</v>
      </c>
      <c r="E454">
        <v>3</v>
      </c>
      <c r="F454">
        <v>33</v>
      </c>
      <c r="G454">
        <v>12</v>
      </c>
      <c r="H454">
        <v>2</v>
      </c>
      <c r="I454">
        <v>49</v>
      </c>
      <c r="J454">
        <v>14</v>
      </c>
      <c r="K454" t="s">
        <v>699</v>
      </c>
      <c r="L454" s="83">
        <v>44917500</v>
      </c>
      <c r="M454" s="74" t="str">
        <f t="shared" si="91"/>
        <v>1</v>
      </c>
      <c r="N454" s="74" t="str">
        <f t="shared" si="92"/>
        <v>2</v>
      </c>
      <c r="O454" s="74">
        <f t="shared" si="93"/>
      </c>
      <c r="P454" s="74" t="str">
        <f t="shared" si="94"/>
        <v>1.2.</v>
      </c>
      <c r="Q454" s="74">
        <f t="shared" si="95"/>
        <v>2</v>
      </c>
      <c r="R454" s="74" t="str">
        <f t="shared" si="96"/>
        <v>1.2.049</v>
      </c>
      <c r="S454" s="74" t="str">
        <f t="shared" si="97"/>
        <v>331.2.049</v>
      </c>
      <c r="T454" s="113">
        <f t="shared" si="98"/>
        <v>44917500</v>
      </c>
      <c r="U454" s="111" t="str">
        <f t="shared" si="89"/>
        <v>Chao Baby</v>
      </c>
      <c r="W454">
        <v>40</v>
      </c>
      <c r="X454">
        <v>2</v>
      </c>
      <c r="Y454">
        <v>3</v>
      </c>
      <c r="Z454">
        <v>33</v>
      </c>
      <c r="AA454">
        <v>12</v>
      </c>
      <c r="AB454">
        <v>2</v>
      </c>
      <c r="AC454">
        <v>49</v>
      </c>
      <c r="AD454">
        <v>14</v>
      </c>
      <c r="AE454" t="s">
        <v>699</v>
      </c>
      <c r="AF454" s="84">
        <v>44917500</v>
      </c>
    </row>
    <row r="455" spans="1:32" ht="14.25">
      <c r="A455" s="74" t="str">
        <f t="shared" si="90"/>
        <v>33122</v>
      </c>
      <c r="B455" s="74" t="str">
        <f t="shared" si="99"/>
        <v>122</v>
      </c>
      <c r="C455">
        <v>40</v>
      </c>
      <c r="D455">
        <v>2</v>
      </c>
      <c r="E455">
        <v>3</v>
      </c>
      <c r="F455">
        <v>33</v>
      </c>
      <c r="G455">
        <v>12</v>
      </c>
      <c r="H455">
        <v>2</v>
      </c>
      <c r="I455">
        <v>49</v>
      </c>
      <c r="J455">
        <v>24</v>
      </c>
      <c r="K455" t="s">
        <v>708</v>
      </c>
      <c r="L455" s="83">
        <v>44917500</v>
      </c>
      <c r="M455" s="74" t="str">
        <f t="shared" si="91"/>
        <v>1</v>
      </c>
      <c r="N455" s="74" t="str">
        <f t="shared" si="92"/>
        <v>2</v>
      </c>
      <c r="O455" s="74">
        <f t="shared" si="93"/>
      </c>
      <c r="P455" s="74" t="str">
        <f t="shared" si="94"/>
        <v>1.2.</v>
      </c>
      <c r="Q455" s="74">
        <f t="shared" si="95"/>
        <v>2</v>
      </c>
      <c r="R455" s="74" t="str">
        <f t="shared" si="96"/>
        <v>1.2.049</v>
      </c>
      <c r="S455" s="74" t="str">
        <f t="shared" si="97"/>
        <v>331.2.049</v>
      </c>
      <c r="T455" s="113">
        <f t="shared" si="98"/>
        <v>44917500</v>
      </c>
      <c r="U455" s="111" t="str">
        <f t="shared" si="89"/>
        <v>Chao Baby</v>
      </c>
      <c r="W455">
        <v>40</v>
      </c>
      <c r="X455">
        <v>2</v>
      </c>
      <c r="Y455">
        <v>3</v>
      </c>
      <c r="Z455">
        <v>33</v>
      </c>
      <c r="AA455">
        <v>12</v>
      </c>
      <c r="AB455">
        <v>2</v>
      </c>
      <c r="AC455">
        <v>49</v>
      </c>
      <c r="AD455">
        <v>24</v>
      </c>
      <c r="AE455" t="s">
        <v>708</v>
      </c>
      <c r="AF455" s="84">
        <v>44917500</v>
      </c>
    </row>
    <row r="456" spans="1:32" ht="14.25">
      <c r="A456" s="74" t="str">
        <f t="shared" si="90"/>
        <v>33123</v>
      </c>
      <c r="B456" s="74" t="str">
        <f t="shared" si="99"/>
        <v>123</v>
      </c>
      <c r="C456">
        <v>40</v>
      </c>
      <c r="D456">
        <v>2</v>
      </c>
      <c r="E456">
        <v>3</v>
      </c>
      <c r="F456">
        <v>33</v>
      </c>
      <c r="G456">
        <v>12</v>
      </c>
      <c r="H456">
        <v>3</v>
      </c>
      <c r="I456">
        <v>50</v>
      </c>
      <c r="J456">
        <v>4</v>
      </c>
      <c r="K456" t="s">
        <v>710</v>
      </c>
      <c r="L456" s="83">
        <v>100000000</v>
      </c>
      <c r="M456" s="74" t="str">
        <f t="shared" si="91"/>
        <v>1</v>
      </c>
      <c r="N456" s="74" t="str">
        <f t="shared" si="92"/>
        <v>2</v>
      </c>
      <c r="O456" s="74">
        <f t="shared" si="93"/>
      </c>
      <c r="P456" s="74" t="str">
        <f t="shared" si="94"/>
        <v>1.2.</v>
      </c>
      <c r="Q456" s="74">
        <f t="shared" si="95"/>
        <v>2</v>
      </c>
      <c r="R456" s="74" t="str">
        <f t="shared" si="96"/>
        <v>1.2.050</v>
      </c>
      <c r="S456" s="74" t="str">
        <f t="shared" si="97"/>
        <v>331.2.050</v>
      </c>
      <c r="T456" s="84">
        <f t="shared" si="98"/>
        <v>100000000</v>
      </c>
      <c r="U456" s="111" t="str">
        <f t="shared" si="89"/>
        <v>Chao Baby</v>
      </c>
      <c r="W456">
        <v>40</v>
      </c>
      <c r="X456">
        <v>2</v>
      </c>
      <c r="Y456">
        <v>3</v>
      </c>
      <c r="Z456">
        <v>33</v>
      </c>
      <c r="AA456">
        <v>12</v>
      </c>
      <c r="AB456">
        <v>3</v>
      </c>
      <c r="AC456">
        <v>50</v>
      </c>
      <c r="AD456">
        <v>4</v>
      </c>
      <c r="AE456" t="s">
        <v>710</v>
      </c>
      <c r="AF456" s="84">
        <v>100000000</v>
      </c>
    </row>
    <row r="457" spans="1:32" ht="14.25">
      <c r="A457" s="74" t="str">
        <f t="shared" si="90"/>
        <v>33123</v>
      </c>
      <c r="B457" s="74" t="str">
        <f t="shared" si="99"/>
        <v>123</v>
      </c>
      <c r="C457">
        <v>40</v>
      </c>
      <c r="D457">
        <v>2</v>
      </c>
      <c r="E457">
        <v>3</v>
      </c>
      <c r="F457">
        <v>33</v>
      </c>
      <c r="G457">
        <v>12</v>
      </c>
      <c r="H457">
        <v>3</v>
      </c>
      <c r="I457">
        <v>50</v>
      </c>
      <c r="J457">
        <v>24</v>
      </c>
      <c r="K457" t="s">
        <v>784</v>
      </c>
      <c r="L457" s="83">
        <v>44917500</v>
      </c>
      <c r="M457" s="74" t="str">
        <f t="shared" si="91"/>
        <v>1</v>
      </c>
      <c r="N457" s="74" t="str">
        <f t="shared" si="92"/>
        <v>2</v>
      </c>
      <c r="O457" s="74">
        <f t="shared" si="93"/>
      </c>
      <c r="P457" s="74" t="str">
        <f t="shared" si="94"/>
        <v>1.2.</v>
      </c>
      <c r="Q457" s="74">
        <f t="shared" si="95"/>
        <v>2</v>
      </c>
      <c r="R457" s="74" t="str">
        <f t="shared" si="96"/>
        <v>1.2.050</v>
      </c>
      <c r="S457" s="74" t="str">
        <f t="shared" si="97"/>
        <v>331.2.050</v>
      </c>
      <c r="T457" s="84">
        <f t="shared" si="98"/>
        <v>44917500</v>
      </c>
      <c r="U457" s="111" t="str">
        <f t="shared" si="89"/>
        <v>Chao Baby</v>
      </c>
      <c r="W457">
        <v>40</v>
      </c>
      <c r="X457">
        <v>2</v>
      </c>
      <c r="Y457">
        <v>3</v>
      </c>
      <c r="Z457">
        <v>33</v>
      </c>
      <c r="AA457">
        <v>12</v>
      </c>
      <c r="AB457">
        <v>3</v>
      </c>
      <c r="AC457">
        <v>50</v>
      </c>
      <c r="AD457">
        <v>24</v>
      </c>
      <c r="AE457" t="s">
        <v>784</v>
      </c>
      <c r="AF457" s="84">
        <v>44917500</v>
      </c>
    </row>
    <row r="458" spans="1:32" ht="14.25">
      <c r="A458" s="74" t="str">
        <f t="shared" si="90"/>
        <v>33123</v>
      </c>
      <c r="B458" s="74" t="str">
        <f t="shared" si="99"/>
        <v>123</v>
      </c>
      <c r="C458">
        <v>40</v>
      </c>
      <c r="D458">
        <v>2</v>
      </c>
      <c r="E458">
        <v>3</v>
      </c>
      <c r="F458">
        <v>33</v>
      </c>
      <c r="G458">
        <v>12</v>
      </c>
      <c r="H458">
        <v>3</v>
      </c>
      <c r="I458">
        <v>50</v>
      </c>
      <c r="J458">
        <v>14</v>
      </c>
      <c r="K458" t="s">
        <v>711</v>
      </c>
      <c r="L458" s="83">
        <v>70000000</v>
      </c>
      <c r="M458" s="74" t="str">
        <f t="shared" si="91"/>
        <v>1</v>
      </c>
      <c r="N458" s="74" t="str">
        <f t="shared" si="92"/>
        <v>2</v>
      </c>
      <c r="O458" s="74">
        <f t="shared" si="93"/>
      </c>
      <c r="P458" s="74" t="str">
        <f t="shared" si="94"/>
        <v>1.2.</v>
      </c>
      <c r="Q458" s="74">
        <f t="shared" si="95"/>
        <v>2</v>
      </c>
      <c r="R458" s="74" t="str">
        <f t="shared" si="96"/>
        <v>1.2.050</v>
      </c>
      <c r="S458" s="74" t="str">
        <f>IF(F458=81,CONCATENATE(11,R458),IF(F458=82,CONCATENATE(22,R458),IF(F458=83,CONCATENATE(33,R458),IF(F458=85,CONCATENATE(55,R458),CONCATENATE(F458,R458)))))</f>
        <v>331.2.050</v>
      </c>
      <c r="T458" s="119">
        <f t="shared" si="98"/>
        <v>70000000</v>
      </c>
      <c r="U458" s="111" t="str">
        <f t="shared" si="89"/>
        <v>Chao Baby</v>
      </c>
      <c r="W458">
        <v>40</v>
      </c>
      <c r="X458">
        <v>2</v>
      </c>
      <c r="Y458">
        <v>3</v>
      </c>
      <c r="Z458">
        <v>33</v>
      </c>
      <c r="AA458">
        <v>12</v>
      </c>
      <c r="AB458">
        <v>3</v>
      </c>
      <c r="AC458">
        <v>50</v>
      </c>
      <c r="AD458">
        <v>14</v>
      </c>
      <c r="AE458" t="s">
        <v>711</v>
      </c>
      <c r="AF458" s="84">
        <v>70000000</v>
      </c>
    </row>
    <row r="459" spans="1:32" ht="14.25">
      <c r="A459" s="74" t="str">
        <f t="shared" si="90"/>
        <v>33124</v>
      </c>
      <c r="B459" s="74" t="str">
        <f t="shared" si="99"/>
        <v>124</v>
      </c>
      <c r="C459">
        <v>40</v>
      </c>
      <c r="D459">
        <v>2</v>
      </c>
      <c r="E459">
        <v>3</v>
      </c>
      <c r="F459">
        <v>33</v>
      </c>
      <c r="G459">
        <v>12</v>
      </c>
      <c r="H459">
        <v>4</v>
      </c>
      <c r="I459">
        <v>53</v>
      </c>
      <c r="J459">
        <v>4</v>
      </c>
      <c r="K459" t="s">
        <v>700</v>
      </c>
      <c r="L459" s="83">
        <v>40000000</v>
      </c>
      <c r="M459" s="74" t="str">
        <f t="shared" si="91"/>
        <v>1</v>
      </c>
      <c r="N459" s="74" t="str">
        <f t="shared" si="92"/>
        <v>2</v>
      </c>
      <c r="O459" s="74">
        <f t="shared" si="93"/>
      </c>
      <c r="P459" s="74" t="str">
        <f t="shared" si="94"/>
        <v>1.2.</v>
      </c>
      <c r="Q459" s="74">
        <f t="shared" si="95"/>
        <v>2</v>
      </c>
      <c r="R459" s="74" t="str">
        <f t="shared" si="96"/>
        <v>1.2.053</v>
      </c>
      <c r="S459" s="74" t="str">
        <f t="shared" si="97"/>
        <v>331.2.053</v>
      </c>
      <c r="T459" s="113">
        <f t="shared" si="98"/>
        <v>40000000</v>
      </c>
      <c r="U459" s="111" t="str">
        <f t="shared" si="89"/>
        <v>Chao Baby</v>
      </c>
      <c r="W459">
        <v>40</v>
      </c>
      <c r="X459">
        <v>2</v>
      </c>
      <c r="Y459">
        <v>3</v>
      </c>
      <c r="Z459">
        <v>33</v>
      </c>
      <c r="AA459">
        <v>12</v>
      </c>
      <c r="AB459">
        <v>4</v>
      </c>
      <c r="AC459">
        <v>53</v>
      </c>
      <c r="AD459">
        <v>4</v>
      </c>
      <c r="AE459" t="s">
        <v>700</v>
      </c>
      <c r="AF459" s="84">
        <v>40000000</v>
      </c>
    </row>
    <row r="460" spans="1:32" ht="14.25">
      <c r="A460" s="74" t="str">
        <f t="shared" si="90"/>
        <v>33124</v>
      </c>
      <c r="B460" s="74" t="str">
        <f t="shared" si="99"/>
        <v>124</v>
      </c>
      <c r="C460">
        <v>40</v>
      </c>
      <c r="D460">
        <v>2</v>
      </c>
      <c r="E460">
        <v>3</v>
      </c>
      <c r="F460">
        <v>33</v>
      </c>
      <c r="G460">
        <v>12</v>
      </c>
      <c r="H460">
        <v>4</v>
      </c>
      <c r="I460">
        <v>53</v>
      </c>
      <c r="J460">
        <v>14</v>
      </c>
      <c r="K460" t="s">
        <v>712</v>
      </c>
      <c r="L460" s="83">
        <v>37000000</v>
      </c>
      <c r="M460" s="74" t="str">
        <f t="shared" si="91"/>
        <v>1</v>
      </c>
      <c r="N460" s="74" t="str">
        <f t="shared" si="92"/>
        <v>2</v>
      </c>
      <c r="O460" s="74">
        <f t="shared" si="93"/>
      </c>
      <c r="P460" s="74" t="str">
        <f t="shared" si="94"/>
        <v>1.2.</v>
      </c>
      <c r="Q460" s="74">
        <f t="shared" si="95"/>
        <v>2</v>
      </c>
      <c r="R460" s="74" t="str">
        <f t="shared" si="96"/>
        <v>1.2.053</v>
      </c>
      <c r="S460" s="74" t="str">
        <f t="shared" si="97"/>
        <v>331.2.053</v>
      </c>
      <c r="T460" s="113">
        <f t="shared" si="98"/>
        <v>37000000</v>
      </c>
      <c r="U460" s="111" t="str">
        <f t="shared" si="89"/>
        <v>Chao Baby</v>
      </c>
      <c r="W460">
        <v>40</v>
      </c>
      <c r="X460">
        <v>2</v>
      </c>
      <c r="Y460">
        <v>3</v>
      </c>
      <c r="Z460">
        <v>33</v>
      </c>
      <c r="AA460">
        <v>12</v>
      </c>
      <c r="AB460">
        <v>4</v>
      </c>
      <c r="AC460">
        <v>53</v>
      </c>
      <c r="AD460">
        <v>14</v>
      </c>
      <c r="AE460" t="s">
        <v>712</v>
      </c>
      <c r="AF460" s="84">
        <v>37000000</v>
      </c>
    </row>
    <row r="461" spans="1:32" ht="14.25">
      <c r="A461" s="74" t="str">
        <f>IF(F461=81,CONCATENATE(11,B461),IF(F461=82,CONCATENATE(22,B461),IF(F461=83,CONCATENATE(33,B461),IF(F461=85,CONCATENATE(55,B461),CONCATENATE(F461,B461)))))</f>
        <v>33125</v>
      </c>
      <c r="B461" s="74" t="str">
        <f>CONCATENATE(G461,H461)</f>
        <v>125</v>
      </c>
      <c r="C461">
        <v>40</v>
      </c>
      <c r="D461">
        <v>2</v>
      </c>
      <c r="E461">
        <v>3</v>
      </c>
      <c r="F461">
        <v>33</v>
      </c>
      <c r="G461">
        <v>12</v>
      </c>
      <c r="H461">
        <v>5</v>
      </c>
      <c r="I461">
        <v>51</v>
      </c>
      <c r="J461">
        <v>14</v>
      </c>
      <c r="K461" t="s">
        <v>713</v>
      </c>
      <c r="L461" s="83">
        <v>44917500</v>
      </c>
      <c r="M461" s="74" t="str">
        <f>MID(G461,1,1)</f>
        <v>1</v>
      </c>
      <c r="N461" s="74" t="str">
        <f>MID(G461,2,1)</f>
        <v>2</v>
      </c>
      <c r="O461" s="74">
        <f>MID(H461,3,1)</f>
      </c>
      <c r="P461" s="74" t="str">
        <f>CONCATENATE(M461,".",N461,".",O461)</f>
        <v>1.2.</v>
      </c>
      <c r="Q461" s="74">
        <f>LEN(I461)</f>
        <v>2</v>
      </c>
      <c r="R461" s="74" t="str">
        <f>IF(Q461=2,CONCATENATE(P461,0,I461),IF(Q461=1,CONCATENATE(P461,0,0,I461),IF(Q461=3,CONCATENATE(P461,I461)," ")))</f>
        <v>1.2.051</v>
      </c>
      <c r="S461" s="74" t="str">
        <f>IF(F461=81,CONCATENATE(11,R461),IF(F461=82,CONCATENATE(22,R461),IF(F461=83,CONCATENATE(33,R461),IF(F461=85,CONCATENATE(55,R461),CONCATENATE(F461,R461)))))</f>
        <v>331.2.051</v>
      </c>
      <c r="T461" s="113">
        <f>L461</f>
        <v>44917500</v>
      </c>
      <c r="U461" s="111" t="str">
        <f>IF(C461=W461,IF(D461=X461,IF(E461=Y461,IF(F461=Z461,IF(G461=AA461,IF(H461=AB461,IF(I461=AC461,IF(J461=AD461,"Chao Baby","Revisar"))))))))</f>
        <v>Chao Baby</v>
      </c>
      <c r="W461">
        <v>40</v>
      </c>
      <c r="X461">
        <v>2</v>
      </c>
      <c r="Y461">
        <v>3</v>
      </c>
      <c r="Z461">
        <v>33</v>
      </c>
      <c r="AA461">
        <v>12</v>
      </c>
      <c r="AB461">
        <v>5</v>
      </c>
      <c r="AC461">
        <v>51</v>
      </c>
      <c r="AD461">
        <v>14</v>
      </c>
      <c r="AE461" t="s">
        <v>713</v>
      </c>
      <c r="AF461" s="84">
        <v>44917500</v>
      </c>
    </row>
    <row r="462" spans="1:32" ht="14.25">
      <c r="A462" s="74" t="str">
        <f t="shared" si="90"/>
        <v>33125</v>
      </c>
      <c r="B462" s="74" t="str">
        <f t="shared" si="99"/>
        <v>125</v>
      </c>
      <c r="C462">
        <v>40</v>
      </c>
      <c r="D462">
        <v>2</v>
      </c>
      <c r="E462">
        <v>3</v>
      </c>
      <c r="F462">
        <v>33</v>
      </c>
      <c r="G462">
        <v>12</v>
      </c>
      <c r="H462">
        <v>5</v>
      </c>
      <c r="I462">
        <v>51</v>
      </c>
      <c r="J462">
        <v>24</v>
      </c>
      <c r="K462" t="s">
        <v>714</v>
      </c>
      <c r="L462" s="83">
        <v>164587500</v>
      </c>
      <c r="M462" s="74" t="str">
        <f t="shared" si="91"/>
        <v>1</v>
      </c>
      <c r="N462" s="74" t="str">
        <f t="shared" si="92"/>
        <v>2</v>
      </c>
      <c r="O462" s="74">
        <f t="shared" si="93"/>
      </c>
      <c r="P462" s="74" t="str">
        <f t="shared" si="94"/>
        <v>1.2.</v>
      </c>
      <c r="Q462" s="74">
        <f t="shared" si="95"/>
        <v>2</v>
      </c>
      <c r="R462" s="74" t="str">
        <f t="shared" si="96"/>
        <v>1.2.051</v>
      </c>
      <c r="S462" s="74" t="str">
        <f t="shared" si="97"/>
        <v>331.2.051</v>
      </c>
      <c r="T462" s="113">
        <f t="shared" si="98"/>
        <v>164587500</v>
      </c>
      <c r="U462" s="111" t="str">
        <f t="shared" si="89"/>
        <v>Chao Baby</v>
      </c>
      <c r="W462">
        <v>40</v>
      </c>
      <c r="X462">
        <v>2</v>
      </c>
      <c r="Y462">
        <v>3</v>
      </c>
      <c r="Z462">
        <v>33</v>
      </c>
      <c r="AA462">
        <v>12</v>
      </c>
      <c r="AB462">
        <v>5</v>
      </c>
      <c r="AC462">
        <v>51</v>
      </c>
      <c r="AD462">
        <v>24</v>
      </c>
      <c r="AE462" t="s">
        <v>714</v>
      </c>
      <c r="AF462" s="84">
        <v>164587500</v>
      </c>
    </row>
    <row r="463" spans="1:32" ht="14.25">
      <c r="A463" s="74" t="str">
        <f t="shared" si="90"/>
        <v>33126</v>
      </c>
      <c r="B463" s="74" t="str">
        <f t="shared" si="99"/>
        <v>126</v>
      </c>
      <c r="C463">
        <v>40</v>
      </c>
      <c r="D463">
        <v>2</v>
      </c>
      <c r="E463">
        <v>3</v>
      </c>
      <c r="F463">
        <v>33</v>
      </c>
      <c r="G463">
        <v>12</v>
      </c>
      <c r="H463">
        <v>6</v>
      </c>
      <c r="I463">
        <v>52</v>
      </c>
      <c r="J463">
        <v>14</v>
      </c>
      <c r="K463" t="s">
        <v>715</v>
      </c>
      <c r="L463" s="83">
        <v>54000000</v>
      </c>
      <c r="M463" s="74" t="str">
        <f t="shared" si="91"/>
        <v>1</v>
      </c>
      <c r="N463" s="74" t="str">
        <f t="shared" si="92"/>
        <v>2</v>
      </c>
      <c r="O463" s="74">
        <f t="shared" si="93"/>
      </c>
      <c r="P463" s="74" t="str">
        <f t="shared" si="94"/>
        <v>1.2.</v>
      </c>
      <c r="Q463" s="74">
        <f t="shared" si="95"/>
        <v>2</v>
      </c>
      <c r="R463" s="74" t="str">
        <f t="shared" si="96"/>
        <v>1.2.052</v>
      </c>
      <c r="S463" s="74" t="str">
        <f t="shared" si="97"/>
        <v>331.2.052</v>
      </c>
      <c r="T463" s="113">
        <f t="shared" si="98"/>
        <v>54000000</v>
      </c>
      <c r="U463" s="111" t="str">
        <f t="shared" si="89"/>
        <v>Chao Baby</v>
      </c>
      <c r="W463">
        <v>40</v>
      </c>
      <c r="X463">
        <v>2</v>
      </c>
      <c r="Y463">
        <v>3</v>
      </c>
      <c r="Z463">
        <v>33</v>
      </c>
      <c r="AA463">
        <v>12</v>
      </c>
      <c r="AB463">
        <v>6</v>
      </c>
      <c r="AC463">
        <v>52</v>
      </c>
      <c r="AD463">
        <v>14</v>
      </c>
      <c r="AE463" t="s">
        <v>715</v>
      </c>
      <c r="AF463" s="84">
        <v>54000000</v>
      </c>
    </row>
    <row r="464" spans="1:32" ht="14.25">
      <c r="A464" s="74" t="str">
        <f t="shared" si="90"/>
        <v>33126</v>
      </c>
      <c r="B464" s="74" t="str">
        <f t="shared" si="99"/>
        <v>126</v>
      </c>
      <c r="C464">
        <v>40</v>
      </c>
      <c r="D464">
        <v>2</v>
      </c>
      <c r="E464">
        <v>3</v>
      </c>
      <c r="F464">
        <v>33</v>
      </c>
      <c r="G464">
        <v>12</v>
      </c>
      <c r="H464">
        <v>6</v>
      </c>
      <c r="I464">
        <v>52</v>
      </c>
      <c r="J464">
        <v>24</v>
      </c>
      <c r="K464" t="s">
        <v>716</v>
      </c>
      <c r="L464" s="83">
        <v>24000000</v>
      </c>
      <c r="M464" s="74" t="str">
        <f t="shared" si="91"/>
        <v>1</v>
      </c>
      <c r="N464" s="74" t="str">
        <f t="shared" si="92"/>
        <v>2</v>
      </c>
      <c r="O464" s="74">
        <f t="shared" si="93"/>
      </c>
      <c r="P464" s="74" t="str">
        <f t="shared" si="94"/>
        <v>1.2.</v>
      </c>
      <c r="Q464" s="74">
        <f t="shared" si="95"/>
        <v>2</v>
      </c>
      <c r="R464" s="74" t="str">
        <f t="shared" si="96"/>
        <v>1.2.052</v>
      </c>
      <c r="S464" s="74" t="str">
        <f t="shared" si="97"/>
        <v>331.2.052</v>
      </c>
      <c r="T464" s="113">
        <f t="shared" si="98"/>
        <v>24000000</v>
      </c>
      <c r="U464" s="111" t="str">
        <f t="shared" si="89"/>
        <v>Chao Baby</v>
      </c>
      <c r="W464">
        <v>40</v>
      </c>
      <c r="X464">
        <v>2</v>
      </c>
      <c r="Y464">
        <v>3</v>
      </c>
      <c r="Z464">
        <v>33</v>
      </c>
      <c r="AA464">
        <v>12</v>
      </c>
      <c r="AB464">
        <v>6</v>
      </c>
      <c r="AC464">
        <v>52</v>
      </c>
      <c r="AD464">
        <v>24</v>
      </c>
      <c r="AE464" t="s">
        <v>716</v>
      </c>
      <c r="AF464" s="84">
        <v>24000000</v>
      </c>
    </row>
    <row r="465" spans="1:32" ht="14.25">
      <c r="A465" s="74" t="str">
        <f t="shared" si="90"/>
        <v>33126</v>
      </c>
      <c r="B465" s="74" t="str">
        <f t="shared" si="99"/>
        <v>126</v>
      </c>
      <c r="C465">
        <v>40</v>
      </c>
      <c r="D465">
        <v>2</v>
      </c>
      <c r="E465">
        <v>3</v>
      </c>
      <c r="F465">
        <v>33</v>
      </c>
      <c r="G465">
        <v>12</v>
      </c>
      <c r="H465">
        <v>6</v>
      </c>
      <c r="I465">
        <v>52</v>
      </c>
      <c r="J465">
        <v>34</v>
      </c>
      <c r="K465" t="s">
        <v>717</v>
      </c>
      <c r="L465" s="83">
        <v>44917500</v>
      </c>
      <c r="M465" s="74" t="str">
        <f t="shared" si="91"/>
        <v>1</v>
      </c>
      <c r="N465" s="74" t="str">
        <f t="shared" si="92"/>
        <v>2</v>
      </c>
      <c r="O465" s="74">
        <f t="shared" si="93"/>
      </c>
      <c r="P465" s="74" t="str">
        <f t="shared" si="94"/>
        <v>1.2.</v>
      </c>
      <c r="Q465" s="74">
        <f t="shared" si="95"/>
        <v>2</v>
      </c>
      <c r="R465" s="74" t="str">
        <f t="shared" si="96"/>
        <v>1.2.052</v>
      </c>
      <c r="S465" s="74" t="str">
        <f t="shared" si="97"/>
        <v>331.2.052</v>
      </c>
      <c r="T465" s="113">
        <f t="shared" si="98"/>
        <v>44917500</v>
      </c>
      <c r="U465" s="111" t="str">
        <f t="shared" si="89"/>
        <v>Chao Baby</v>
      </c>
      <c r="W465">
        <v>40</v>
      </c>
      <c r="X465">
        <v>2</v>
      </c>
      <c r="Y465">
        <v>3</v>
      </c>
      <c r="Z465">
        <v>33</v>
      </c>
      <c r="AA465">
        <v>12</v>
      </c>
      <c r="AB465">
        <v>6</v>
      </c>
      <c r="AC465">
        <v>52</v>
      </c>
      <c r="AD465">
        <v>34</v>
      </c>
      <c r="AE465" t="s">
        <v>717</v>
      </c>
      <c r="AF465" s="84">
        <v>44917500</v>
      </c>
    </row>
    <row r="466" spans="1:32" ht="14.25">
      <c r="A466" s="74" t="str">
        <f t="shared" si="90"/>
        <v>33127</v>
      </c>
      <c r="B466" s="74" t="str">
        <f t="shared" si="99"/>
        <v>127</v>
      </c>
      <c r="C466">
        <v>40</v>
      </c>
      <c r="D466">
        <v>2</v>
      </c>
      <c r="E466">
        <v>3</v>
      </c>
      <c r="F466">
        <v>33</v>
      </c>
      <c r="G466">
        <v>12</v>
      </c>
      <c r="H466">
        <v>7</v>
      </c>
      <c r="I466">
        <v>55</v>
      </c>
      <c r="J466">
        <v>4</v>
      </c>
      <c r="K466" t="s">
        <v>718</v>
      </c>
      <c r="L466" s="83">
        <v>66800000</v>
      </c>
      <c r="M466" s="74" t="str">
        <f t="shared" si="91"/>
        <v>1</v>
      </c>
      <c r="N466" s="74" t="str">
        <f t="shared" si="92"/>
        <v>2</v>
      </c>
      <c r="O466" s="74">
        <f t="shared" si="93"/>
      </c>
      <c r="P466" s="74" t="str">
        <f t="shared" si="94"/>
        <v>1.2.</v>
      </c>
      <c r="Q466" s="74">
        <f t="shared" si="95"/>
        <v>2</v>
      </c>
      <c r="R466" s="74" t="str">
        <f t="shared" si="96"/>
        <v>1.2.055</v>
      </c>
      <c r="S466" s="74" t="str">
        <f t="shared" si="97"/>
        <v>331.2.055</v>
      </c>
      <c r="T466" s="113">
        <f t="shared" si="98"/>
        <v>66800000</v>
      </c>
      <c r="U466" s="111" t="str">
        <f t="shared" si="89"/>
        <v>Chao Baby</v>
      </c>
      <c r="W466">
        <v>40</v>
      </c>
      <c r="X466">
        <v>2</v>
      </c>
      <c r="Y466">
        <v>3</v>
      </c>
      <c r="Z466">
        <v>33</v>
      </c>
      <c r="AA466">
        <v>12</v>
      </c>
      <c r="AB466">
        <v>7</v>
      </c>
      <c r="AC466">
        <v>55</v>
      </c>
      <c r="AD466">
        <v>4</v>
      </c>
      <c r="AE466" t="s">
        <v>718</v>
      </c>
      <c r="AF466" s="84">
        <v>66800000</v>
      </c>
    </row>
    <row r="467" spans="1:32" ht="14.25">
      <c r="A467" s="74" t="str">
        <f t="shared" si="90"/>
        <v>33129</v>
      </c>
      <c r="B467" s="74" t="str">
        <f t="shared" si="99"/>
        <v>129</v>
      </c>
      <c r="C467">
        <v>40</v>
      </c>
      <c r="D467">
        <v>2</v>
      </c>
      <c r="E467">
        <v>3</v>
      </c>
      <c r="F467">
        <v>33</v>
      </c>
      <c r="G467">
        <v>12</v>
      </c>
      <c r="H467">
        <v>9</v>
      </c>
      <c r="I467">
        <v>48</v>
      </c>
      <c r="J467">
        <v>14</v>
      </c>
      <c r="K467" t="s">
        <v>702</v>
      </c>
      <c r="L467" s="83">
        <v>79002000</v>
      </c>
      <c r="M467" s="74" t="str">
        <f t="shared" si="91"/>
        <v>1</v>
      </c>
      <c r="N467" s="74" t="str">
        <f t="shared" si="92"/>
        <v>2</v>
      </c>
      <c r="O467" s="74">
        <f t="shared" si="93"/>
      </c>
      <c r="P467" s="74" t="str">
        <f t="shared" si="94"/>
        <v>1.2.</v>
      </c>
      <c r="Q467" s="74">
        <f t="shared" si="95"/>
        <v>2</v>
      </c>
      <c r="R467" s="74" t="str">
        <f t="shared" si="96"/>
        <v>1.2.048</v>
      </c>
      <c r="S467" s="74" t="str">
        <f t="shared" si="97"/>
        <v>331.2.048</v>
      </c>
      <c r="T467" s="113">
        <f t="shared" si="98"/>
        <v>79002000</v>
      </c>
      <c r="U467" s="111" t="str">
        <f t="shared" si="89"/>
        <v>Chao Baby</v>
      </c>
      <c r="W467">
        <v>40</v>
      </c>
      <c r="X467">
        <v>2</v>
      </c>
      <c r="Y467">
        <v>3</v>
      </c>
      <c r="Z467">
        <v>33</v>
      </c>
      <c r="AA467">
        <v>12</v>
      </c>
      <c r="AB467">
        <v>9</v>
      </c>
      <c r="AC467">
        <v>48</v>
      </c>
      <c r="AD467">
        <v>14</v>
      </c>
      <c r="AE467" t="s">
        <v>702</v>
      </c>
      <c r="AF467" s="84">
        <v>79002000</v>
      </c>
    </row>
    <row r="468" spans="1:32" ht="14.25">
      <c r="A468" s="74" t="str">
        <f t="shared" si="90"/>
        <v>33129</v>
      </c>
      <c r="B468" s="74" t="str">
        <f t="shared" si="99"/>
        <v>129</v>
      </c>
      <c r="C468">
        <v>40</v>
      </c>
      <c r="D468">
        <v>2</v>
      </c>
      <c r="E468">
        <v>3</v>
      </c>
      <c r="F468">
        <v>33</v>
      </c>
      <c r="G468">
        <v>12</v>
      </c>
      <c r="H468">
        <v>9</v>
      </c>
      <c r="I468">
        <v>48</v>
      </c>
      <c r="J468">
        <v>24</v>
      </c>
      <c r="K468" t="s">
        <v>719</v>
      </c>
      <c r="L468" s="83">
        <v>32917500</v>
      </c>
      <c r="M468" s="74" t="str">
        <f t="shared" si="91"/>
        <v>1</v>
      </c>
      <c r="N468" s="74" t="str">
        <f t="shared" si="92"/>
        <v>2</v>
      </c>
      <c r="O468" s="74">
        <f t="shared" si="93"/>
      </c>
      <c r="P468" s="74" t="str">
        <f t="shared" si="94"/>
        <v>1.2.</v>
      </c>
      <c r="Q468" s="74">
        <f t="shared" si="95"/>
        <v>2</v>
      </c>
      <c r="R468" s="74" t="str">
        <f t="shared" si="96"/>
        <v>1.2.048</v>
      </c>
      <c r="S468" s="74" t="str">
        <f t="shared" si="97"/>
        <v>331.2.048</v>
      </c>
      <c r="T468" s="84">
        <f t="shared" si="98"/>
        <v>32917500</v>
      </c>
      <c r="U468" s="111" t="str">
        <f t="shared" si="89"/>
        <v>Chao Baby</v>
      </c>
      <c r="W468">
        <v>40</v>
      </c>
      <c r="X468">
        <v>2</v>
      </c>
      <c r="Y468">
        <v>3</v>
      </c>
      <c r="Z468">
        <v>33</v>
      </c>
      <c r="AA468">
        <v>12</v>
      </c>
      <c r="AB468">
        <v>9</v>
      </c>
      <c r="AC468">
        <v>48</v>
      </c>
      <c r="AD468">
        <v>24</v>
      </c>
      <c r="AE468" t="s">
        <v>719</v>
      </c>
      <c r="AF468" s="84">
        <v>32917500</v>
      </c>
    </row>
    <row r="469" spans="1:32" ht="14.25">
      <c r="A469" s="74" t="str">
        <f t="shared" si="90"/>
        <v>331210</v>
      </c>
      <c r="B469" s="74" t="str">
        <f t="shared" si="99"/>
        <v>1210</v>
      </c>
      <c r="C469">
        <v>40</v>
      </c>
      <c r="D469">
        <v>2</v>
      </c>
      <c r="E469">
        <v>3</v>
      </c>
      <c r="F469">
        <v>33</v>
      </c>
      <c r="G469">
        <v>12</v>
      </c>
      <c r="H469">
        <v>10</v>
      </c>
      <c r="I469">
        <v>56</v>
      </c>
      <c r="J469">
        <v>4</v>
      </c>
      <c r="K469" t="s">
        <v>720</v>
      </c>
      <c r="L469" s="83">
        <v>50123760</v>
      </c>
      <c r="M469" s="74" t="str">
        <f t="shared" si="91"/>
        <v>1</v>
      </c>
      <c r="N469" s="74" t="str">
        <f t="shared" si="92"/>
        <v>2</v>
      </c>
      <c r="O469" s="74">
        <f t="shared" si="93"/>
      </c>
      <c r="P469" s="74" t="str">
        <f t="shared" si="94"/>
        <v>1.2.</v>
      </c>
      <c r="Q469" s="74">
        <f t="shared" si="95"/>
        <v>2</v>
      </c>
      <c r="R469" s="74" t="str">
        <f t="shared" si="96"/>
        <v>1.2.056</v>
      </c>
      <c r="S469" s="74" t="str">
        <f t="shared" si="97"/>
        <v>331.2.056</v>
      </c>
      <c r="T469" s="84">
        <f t="shared" si="98"/>
        <v>50123760</v>
      </c>
      <c r="U469" s="111" t="str">
        <f aca="true" t="shared" si="107" ref="U469:U481">IF(C469=W469,IF(D469=X469,IF(E469=Y469,IF(F469=Z469,IF(G469=AA469,IF(H469=AB469,IF(I469=AC469,IF(J469=AD469,"Chao Baby","Revisar"))))))))</f>
        <v>Chao Baby</v>
      </c>
      <c r="W469">
        <v>40</v>
      </c>
      <c r="X469">
        <v>2</v>
      </c>
      <c r="Y469">
        <v>3</v>
      </c>
      <c r="Z469">
        <v>33</v>
      </c>
      <c r="AA469">
        <v>12</v>
      </c>
      <c r="AB469">
        <v>10</v>
      </c>
      <c r="AC469">
        <v>56</v>
      </c>
      <c r="AD469">
        <v>4</v>
      </c>
      <c r="AE469" t="s">
        <v>720</v>
      </c>
      <c r="AF469" s="84">
        <v>50123760</v>
      </c>
    </row>
    <row r="470" spans="1:32" ht="14.25">
      <c r="A470" s="74" t="str">
        <f t="shared" si="90"/>
        <v>331210</v>
      </c>
      <c r="B470" s="74" t="str">
        <f t="shared" si="99"/>
        <v>1210</v>
      </c>
      <c r="C470">
        <v>40</v>
      </c>
      <c r="D470">
        <v>2</v>
      </c>
      <c r="E470">
        <v>3</v>
      </c>
      <c r="F470">
        <v>33</v>
      </c>
      <c r="G470">
        <v>12</v>
      </c>
      <c r="H470">
        <v>10</v>
      </c>
      <c r="I470">
        <v>56</v>
      </c>
      <c r="J470">
        <v>14</v>
      </c>
      <c r="K470" t="s">
        <v>721</v>
      </c>
      <c r="L470" s="83">
        <v>5234355</v>
      </c>
      <c r="M470" s="74" t="str">
        <f t="shared" si="91"/>
        <v>1</v>
      </c>
      <c r="N470" s="74" t="str">
        <f t="shared" si="92"/>
        <v>2</v>
      </c>
      <c r="O470" s="74">
        <f t="shared" si="93"/>
      </c>
      <c r="P470" s="74" t="str">
        <f t="shared" si="94"/>
        <v>1.2.</v>
      </c>
      <c r="Q470" s="74">
        <f t="shared" si="95"/>
        <v>2</v>
      </c>
      <c r="R470" s="74" t="str">
        <f t="shared" si="96"/>
        <v>1.2.056</v>
      </c>
      <c r="S470" s="74" t="str">
        <f t="shared" si="97"/>
        <v>331.2.056</v>
      </c>
      <c r="T470" s="113">
        <f t="shared" si="98"/>
        <v>5234355</v>
      </c>
      <c r="U470" s="111" t="str">
        <f t="shared" si="107"/>
        <v>Chao Baby</v>
      </c>
      <c r="W470">
        <v>40</v>
      </c>
      <c r="X470">
        <v>2</v>
      </c>
      <c r="Y470">
        <v>3</v>
      </c>
      <c r="Z470">
        <v>33</v>
      </c>
      <c r="AA470">
        <v>12</v>
      </c>
      <c r="AB470">
        <v>10</v>
      </c>
      <c r="AC470">
        <v>56</v>
      </c>
      <c r="AD470">
        <v>14</v>
      </c>
      <c r="AE470" t="s">
        <v>721</v>
      </c>
      <c r="AF470" s="84">
        <v>5234355</v>
      </c>
    </row>
    <row r="471" spans="1:32" ht="14.25">
      <c r="A471" s="74" t="str">
        <f t="shared" si="90"/>
        <v>331210</v>
      </c>
      <c r="B471" s="74" t="str">
        <f t="shared" si="99"/>
        <v>1210</v>
      </c>
      <c r="C471">
        <v>40</v>
      </c>
      <c r="D471">
        <v>2</v>
      </c>
      <c r="E471">
        <v>3</v>
      </c>
      <c r="F471">
        <v>33</v>
      </c>
      <c r="G471">
        <v>12</v>
      </c>
      <c r="H471">
        <v>10</v>
      </c>
      <c r="I471">
        <v>56</v>
      </c>
      <c r="J471">
        <v>24</v>
      </c>
      <c r="K471" t="s">
        <v>722</v>
      </c>
      <c r="L471" s="83">
        <v>9875250</v>
      </c>
      <c r="M471" s="74" t="str">
        <f t="shared" si="91"/>
        <v>1</v>
      </c>
      <c r="N471" s="74" t="str">
        <f t="shared" si="92"/>
        <v>2</v>
      </c>
      <c r="O471" s="74">
        <f t="shared" si="93"/>
      </c>
      <c r="P471" s="74" t="str">
        <f t="shared" si="94"/>
        <v>1.2.</v>
      </c>
      <c r="Q471" s="74">
        <f t="shared" si="95"/>
        <v>2</v>
      </c>
      <c r="R471" s="74" t="str">
        <f t="shared" si="96"/>
        <v>1.2.056</v>
      </c>
      <c r="S471" s="74" t="str">
        <f t="shared" si="97"/>
        <v>331.2.056</v>
      </c>
      <c r="T471" s="113">
        <f t="shared" si="98"/>
        <v>9875250</v>
      </c>
      <c r="U471" s="111" t="str">
        <f t="shared" si="107"/>
        <v>Chao Baby</v>
      </c>
      <c r="W471">
        <v>40</v>
      </c>
      <c r="X471">
        <v>2</v>
      </c>
      <c r="Y471">
        <v>3</v>
      </c>
      <c r="Z471">
        <v>33</v>
      </c>
      <c r="AA471">
        <v>12</v>
      </c>
      <c r="AB471">
        <v>10</v>
      </c>
      <c r="AC471">
        <v>56</v>
      </c>
      <c r="AD471">
        <v>24</v>
      </c>
      <c r="AE471" t="s">
        <v>722</v>
      </c>
      <c r="AF471" s="84">
        <v>9875250</v>
      </c>
    </row>
    <row r="472" spans="1:32" ht="14.25">
      <c r="A472" s="74" t="str">
        <f t="shared" si="90"/>
        <v>331210</v>
      </c>
      <c r="B472" s="74" t="str">
        <f t="shared" si="99"/>
        <v>1210</v>
      </c>
      <c r="C472">
        <v>40</v>
      </c>
      <c r="D472">
        <v>2</v>
      </c>
      <c r="E472">
        <v>3</v>
      </c>
      <c r="F472">
        <v>33</v>
      </c>
      <c r="G472">
        <v>12</v>
      </c>
      <c r="H472">
        <v>10</v>
      </c>
      <c r="I472">
        <v>57</v>
      </c>
      <c r="J472">
        <v>4</v>
      </c>
      <c r="K472" t="s">
        <v>723</v>
      </c>
      <c r="L472" s="83">
        <v>32917500</v>
      </c>
      <c r="M472" s="74" t="str">
        <f t="shared" si="91"/>
        <v>1</v>
      </c>
      <c r="N472" s="74" t="str">
        <f t="shared" si="92"/>
        <v>2</v>
      </c>
      <c r="O472" s="74">
        <f t="shared" si="93"/>
      </c>
      <c r="P472" s="74" t="str">
        <f t="shared" si="94"/>
        <v>1.2.</v>
      </c>
      <c r="Q472" s="74">
        <f t="shared" si="95"/>
        <v>2</v>
      </c>
      <c r="R472" s="74" t="str">
        <f t="shared" si="96"/>
        <v>1.2.057</v>
      </c>
      <c r="S472" s="74" t="str">
        <f t="shared" si="97"/>
        <v>331.2.057</v>
      </c>
      <c r="T472" s="119">
        <f t="shared" si="98"/>
        <v>32917500</v>
      </c>
      <c r="U472" s="111" t="str">
        <f t="shared" si="107"/>
        <v>Chao Baby</v>
      </c>
      <c r="W472">
        <v>40</v>
      </c>
      <c r="X472">
        <v>2</v>
      </c>
      <c r="Y472">
        <v>3</v>
      </c>
      <c r="Z472">
        <v>33</v>
      </c>
      <c r="AA472">
        <v>12</v>
      </c>
      <c r="AB472">
        <v>10</v>
      </c>
      <c r="AC472">
        <v>57</v>
      </c>
      <c r="AD472">
        <v>4</v>
      </c>
      <c r="AE472" t="s">
        <v>723</v>
      </c>
      <c r="AF472" s="84">
        <v>32917500</v>
      </c>
    </row>
    <row r="473" spans="1:32" ht="14.25">
      <c r="A473" s="74" t="str">
        <f t="shared" si="90"/>
        <v>33121</v>
      </c>
      <c r="B473" s="74" t="str">
        <f t="shared" si="99"/>
        <v>121</v>
      </c>
      <c r="C473">
        <v>40</v>
      </c>
      <c r="D473">
        <v>2</v>
      </c>
      <c r="E473">
        <v>3</v>
      </c>
      <c r="F473">
        <v>33</v>
      </c>
      <c r="G473">
        <v>12</v>
      </c>
      <c r="H473">
        <v>1</v>
      </c>
      <c r="I473">
        <v>60</v>
      </c>
      <c r="J473">
        <v>14</v>
      </c>
      <c r="K473" t="s">
        <v>696</v>
      </c>
      <c r="L473" s="83">
        <v>185000000</v>
      </c>
      <c r="M473" s="74" t="str">
        <f t="shared" si="91"/>
        <v>1</v>
      </c>
      <c r="N473" s="74" t="str">
        <f t="shared" si="92"/>
        <v>2</v>
      </c>
      <c r="O473" s="74">
        <f t="shared" si="93"/>
      </c>
      <c r="P473" s="74" t="str">
        <f t="shared" si="94"/>
        <v>1.2.</v>
      </c>
      <c r="Q473" s="74">
        <f t="shared" si="95"/>
        <v>2</v>
      </c>
      <c r="R473" s="74" t="str">
        <f t="shared" si="96"/>
        <v>1.2.060</v>
      </c>
      <c r="S473" s="74" t="str">
        <f t="shared" si="97"/>
        <v>331.2.060</v>
      </c>
      <c r="T473" s="119">
        <f t="shared" si="98"/>
        <v>185000000</v>
      </c>
      <c r="U473" s="111" t="str">
        <f t="shared" si="107"/>
        <v>Chao Baby</v>
      </c>
      <c r="W473">
        <v>40</v>
      </c>
      <c r="X473">
        <v>2</v>
      </c>
      <c r="Y473">
        <v>3</v>
      </c>
      <c r="Z473">
        <v>33</v>
      </c>
      <c r="AA473">
        <v>12</v>
      </c>
      <c r="AB473">
        <v>1</v>
      </c>
      <c r="AC473">
        <v>60</v>
      </c>
      <c r="AD473">
        <v>14</v>
      </c>
      <c r="AE473" t="s">
        <v>696</v>
      </c>
      <c r="AF473" s="84">
        <v>185000000</v>
      </c>
    </row>
    <row r="474" spans="1:32" ht="14.25">
      <c r="A474" s="74" t="str">
        <f t="shared" si="90"/>
        <v>33121</v>
      </c>
      <c r="B474" s="74" t="str">
        <f t="shared" si="99"/>
        <v>121</v>
      </c>
      <c r="C474">
        <v>40</v>
      </c>
      <c r="D474">
        <v>2</v>
      </c>
      <c r="E474">
        <v>3</v>
      </c>
      <c r="F474">
        <v>33</v>
      </c>
      <c r="G474">
        <v>12</v>
      </c>
      <c r="H474">
        <v>1</v>
      </c>
      <c r="I474">
        <v>65</v>
      </c>
      <c r="J474">
        <v>14</v>
      </c>
      <c r="K474" t="s">
        <v>697</v>
      </c>
      <c r="L474" s="83">
        <v>100000000</v>
      </c>
      <c r="M474" s="74" t="str">
        <f t="shared" si="91"/>
        <v>1</v>
      </c>
      <c r="N474" s="74" t="str">
        <f t="shared" si="92"/>
        <v>2</v>
      </c>
      <c r="O474" s="74">
        <f t="shared" si="93"/>
      </c>
      <c r="P474" s="74" t="str">
        <f t="shared" si="94"/>
        <v>1.2.</v>
      </c>
      <c r="Q474" s="74">
        <f t="shared" si="95"/>
        <v>2</v>
      </c>
      <c r="R474" s="74" t="str">
        <f t="shared" si="96"/>
        <v>1.2.065</v>
      </c>
      <c r="S474" s="74" t="str">
        <f t="shared" si="97"/>
        <v>331.2.065</v>
      </c>
      <c r="T474" s="119">
        <f t="shared" si="98"/>
        <v>100000000</v>
      </c>
      <c r="U474" s="111" t="str">
        <f t="shared" si="107"/>
        <v>Chao Baby</v>
      </c>
      <c r="W474">
        <v>40</v>
      </c>
      <c r="X474">
        <v>2</v>
      </c>
      <c r="Y474">
        <v>3</v>
      </c>
      <c r="Z474">
        <v>33</v>
      </c>
      <c r="AA474">
        <v>12</v>
      </c>
      <c r="AB474">
        <v>1</v>
      </c>
      <c r="AC474">
        <v>65</v>
      </c>
      <c r="AD474">
        <v>14</v>
      </c>
      <c r="AE474" t="s">
        <v>697</v>
      </c>
      <c r="AF474" s="84">
        <v>100000000</v>
      </c>
    </row>
    <row r="475" spans="1:32" ht="14.25">
      <c r="A475" s="74" t="str">
        <f t="shared" si="90"/>
        <v>33121</v>
      </c>
      <c r="B475" s="74" t="str">
        <f t="shared" si="99"/>
        <v>121</v>
      </c>
      <c r="C475">
        <v>40</v>
      </c>
      <c r="D475">
        <v>2</v>
      </c>
      <c r="E475">
        <v>3</v>
      </c>
      <c r="F475">
        <v>33</v>
      </c>
      <c r="G475">
        <v>12</v>
      </c>
      <c r="H475">
        <v>1</v>
      </c>
      <c r="I475">
        <v>65</v>
      </c>
      <c r="J475">
        <v>24</v>
      </c>
      <c r="K475" t="s">
        <v>698</v>
      </c>
      <c r="L475" s="83">
        <v>82590000</v>
      </c>
      <c r="M475" s="74" t="str">
        <f t="shared" si="91"/>
        <v>1</v>
      </c>
      <c r="N475" s="74" t="str">
        <f t="shared" si="92"/>
        <v>2</v>
      </c>
      <c r="O475" s="74">
        <f t="shared" si="93"/>
      </c>
      <c r="P475" s="74" t="str">
        <f t="shared" si="94"/>
        <v>1.2.</v>
      </c>
      <c r="Q475" s="74">
        <f t="shared" si="95"/>
        <v>2</v>
      </c>
      <c r="R475" s="74" t="str">
        <f t="shared" si="96"/>
        <v>1.2.065</v>
      </c>
      <c r="S475" s="74" t="str">
        <f t="shared" si="97"/>
        <v>331.2.065</v>
      </c>
      <c r="T475" s="119">
        <f t="shared" si="98"/>
        <v>82590000</v>
      </c>
      <c r="U475" s="111" t="str">
        <f t="shared" si="107"/>
        <v>Chao Baby</v>
      </c>
      <c r="W475">
        <v>40</v>
      </c>
      <c r="X475">
        <v>2</v>
      </c>
      <c r="Y475">
        <v>3</v>
      </c>
      <c r="Z475">
        <v>33</v>
      </c>
      <c r="AA475">
        <v>12</v>
      </c>
      <c r="AB475">
        <v>1</v>
      </c>
      <c r="AC475">
        <v>65</v>
      </c>
      <c r="AD475">
        <v>24</v>
      </c>
      <c r="AE475" t="s">
        <v>698</v>
      </c>
      <c r="AF475" s="84">
        <v>82590000</v>
      </c>
    </row>
    <row r="476" spans="1:32" ht="14.25">
      <c r="A476" s="74" t="str">
        <f t="shared" si="90"/>
        <v>33122</v>
      </c>
      <c r="B476" s="74" t="str">
        <f t="shared" si="99"/>
        <v>122</v>
      </c>
      <c r="C476">
        <v>40</v>
      </c>
      <c r="D476">
        <v>2</v>
      </c>
      <c r="E476">
        <v>3</v>
      </c>
      <c r="F476">
        <v>33</v>
      </c>
      <c r="G476">
        <v>12</v>
      </c>
      <c r="H476">
        <v>2</v>
      </c>
      <c r="I476">
        <v>49</v>
      </c>
      <c r="J476">
        <v>34</v>
      </c>
      <c r="K476" t="s">
        <v>709</v>
      </c>
      <c r="L476" s="83">
        <v>8642250</v>
      </c>
      <c r="M476" s="74" t="str">
        <f t="shared" si="91"/>
        <v>1</v>
      </c>
      <c r="N476" s="74" t="str">
        <f t="shared" si="92"/>
        <v>2</v>
      </c>
      <c r="O476" s="74">
        <f t="shared" si="93"/>
      </c>
      <c r="P476" s="74" t="str">
        <f t="shared" si="94"/>
        <v>1.2.</v>
      </c>
      <c r="Q476" s="74">
        <f t="shared" si="95"/>
        <v>2</v>
      </c>
      <c r="R476" s="74" t="str">
        <f t="shared" si="96"/>
        <v>1.2.049</v>
      </c>
      <c r="S476" s="74" t="str">
        <f t="shared" si="97"/>
        <v>331.2.049</v>
      </c>
      <c r="T476" s="119">
        <f t="shared" si="98"/>
        <v>8642250</v>
      </c>
      <c r="U476" s="111" t="str">
        <f t="shared" si="107"/>
        <v>Chao Baby</v>
      </c>
      <c r="W476">
        <v>40</v>
      </c>
      <c r="X476">
        <v>2</v>
      </c>
      <c r="Y476">
        <v>3</v>
      </c>
      <c r="Z476">
        <v>33</v>
      </c>
      <c r="AA476">
        <v>12</v>
      </c>
      <c r="AB476">
        <v>2</v>
      </c>
      <c r="AC476">
        <v>49</v>
      </c>
      <c r="AD476">
        <v>34</v>
      </c>
      <c r="AE476" t="s">
        <v>709</v>
      </c>
      <c r="AF476" s="84">
        <v>8642250</v>
      </c>
    </row>
    <row r="477" spans="1:32" ht="14.25">
      <c r="A477" s="74" t="str">
        <f t="shared" si="90"/>
        <v>33121</v>
      </c>
      <c r="B477" s="74" t="str">
        <f t="shared" si="99"/>
        <v>121</v>
      </c>
      <c r="C477">
        <v>40</v>
      </c>
      <c r="D477">
        <v>3</v>
      </c>
      <c r="E477">
        <v>3</v>
      </c>
      <c r="F477">
        <v>33</v>
      </c>
      <c r="G477">
        <v>12</v>
      </c>
      <c r="H477">
        <v>1</v>
      </c>
      <c r="I477">
        <v>63</v>
      </c>
      <c r="J477">
        <v>4</v>
      </c>
      <c r="K477" t="s">
        <v>725</v>
      </c>
      <c r="L477" s="83">
        <v>2293059930</v>
      </c>
      <c r="M477" s="74" t="str">
        <f t="shared" si="91"/>
        <v>1</v>
      </c>
      <c r="N477" s="74" t="str">
        <f t="shared" si="92"/>
        <v>2</v>
      </c>
      <c r="O477" s="74">
        <f t="shared" si="93"/>
      </c>
      <c r="P477" s="74" t="str">
        <f t="shared" si="94"/>
        <v>1.2.</v>
      </c>
      <c r="Q477" s="74">
        <f t="shared" si="95"/>
        <v>2</v>
      </c>
      <c r="R477" s="74" t="str">
        <f t="shared" si="96"/>
        <v>1.2.063</v>
      </c>
      <c r="S477" s="74" t="str">
        <f t="shared" si="97"/>
        <v>331.2.063</v>
      </c>
      <c r="T477" s="119">
        <f t="shared" si="98"/>
        <v>2293059930</v>
      </c>
      <c r="U477" s="111" t="str">
        <f t="shared" si="107"/>
        <v>Chao Baby</v>
      </c>
      <c r="W477">
        <v>40</v>
      </c>
      <c r="X477">
        <v>3</v>
      </c>
      <c r="Y477">
        <v>3</v>
      </c>
      <c r="Z477">
        <v>33</v>
      </c>
      <c r="AA477">
        <v>12</v>
      </c>
      <c r="AB477">
        <v>1</v>
      </c>
      <c r="AC477">
        <v>63</v>
      </c>
      <c r="AD477">
        <v>4</v>
      </c>
      <c r="AE477" t="s">
        <v>725</v>
      </c>
      <c r="AF477" s="84">
        <v>2293059930</v>
      </c>
    </row>
    <row r="478" spans="1:32" ht="14.25">
      <c r="A478" s="74" t="str">
        <f t="shared" si="90"/>
        <v>22121</v>
      </c>
      <c r="B478" s="74" t="str">
        <f t="shared" si="99"/>
        <v>121</v>
      </c>
      <c r="C478">
        <v>40</v>
      </c>
      <c r="D478">
        <v>3</v>
      </c>
      <c r="E478">
        <v>3</v>
      </c>
      <c r="F478">
        <v>22</v>
      </c>
      <c r="G478">
        <v>12</v>
      </c>
      <c r="H478">
        <v>1</v>
      </c>
      <c r="I478">
        <v>63</v>
      </c>
      <c r="J478">
        <v>4</v>
      </c>
      <c r="K478" t="s">
        <v>691</v>
      </c>
      <c r="L478" s="83">
        <v>234950</v>
      </c>
      <c r="M478" s="74" t="str">
        <f t="shared" si="91"/>
        <v>1</v>
      </c>
      <c r="N478" s="74" t="str">
        <f t="shared" si="92"/>
        <v>2</v>
      </c>
      <c r="O478" s="74">
        <f t="shared" si="93"/>
      </c>
      <c r="P478" s="74" t="str">
        <f t="shared" si="94"/>
        <v>1.2.</v>
      </c>
      <c r="Q478" s="74">
        <f t="shared" si="95"/>
        <v>2</v>
      </c>
      <c r="R478" s="74" t="str">
        <f t="shared" si="96"/>
        <v>1.2.063</v>
      </c>
      <c r="S478" s="74" t="str">
        <f t="shared" si="97"/>
        <v>221.2.063</v>
      </c>
      <c r="T478" s="119">
        <f t="shared" si="98"/>
        <v>234950</v>
      </c>
      <c r="U478" s="111" t="str">
        <f t="shared" si="107"/>
        <v>Chao Baby</v>
      </c>
      <c r="W478">
        <v>40</v>
      </c>
      <c r="X478">
        <v>3</v>
      </c>
      <c r="Y478">
        <v>3</v>
      </c>
      <c r="Z478">
        <v>22</v>
      </c>
      <c r="AA478">
        <v>12</v>
      </c>
      <c r="AB478">
        <v>1</v>
      </c>
      <c r="AC478">
        <v>63</v>
      </c>
      <c r="AD478">
        <v>4</v>
      </c>
      <c r="AE478" t="s">
        <v>691</v>
      </c>
      <c r="AF478" s="84">
        <v>234950</v>
      </c>
    </row>
    <row r="479" spans="1:32" ht="14.25">
      <c r="A479" s="74" t="str">
        <f t="shared" si="90"/>
        <v>221210</v>
      </c>
      <c r="B479" s="74" t="str">
        <f t="shared" si="99"/>
        <v>1210</v>
      </c>
      <c r="C479">
        <v>40</v>
      </c>
      <c r="D479">
        <v>4</v>
      </c>
      <c r="E479">
        <v>3</v>
      </c>
      <c r="F479">
        <v>22</v>
      </c>
      <c r="G479">
        <v>12</v>
      </c>
      <c r="H479">
        <v>10</v>
      </c>
      <c r="I479">
        <v>58</v>
      </c>
      <c r="J479">
        <v>24</v>
      </c>
      <c r="K479" t="s">
        <v>729</v>
      </c>
      <c r="L479" s="83">
        <v>787000000</v>
      </c>
      <c r="M479" s="74" t="str">
        <f t="shared" si="91"/>
        <v>1</v>
      </c>
      <c r="N479" s="74" t="str">
        <f t="shared" si="92"/>
        <v>2</v>
      </c>
      <c r="O479" s="74">
        <f t="shared" si="93"/>
      </c>
      <c r="P479" s="74" t="str">
        <f t="shared" si="94"/>
        <v>1.2.</v>
      </c>
      <c r="Q479" s="74">
        <f t="shared" si="95"/>
        <v>2</v>
      </c>
      <c r="R479" s="74" t="str">
        <f t="shared" si="96"/>
        <v>1.2.058</v>
      </c>
      <c r="S479" s="74" t="str">
        <f t="shared" si="97"/>
        <v>221.2.058</v>
      </c>
      <c r="T479" s="119">
        <f t="shared" si="98"/>
        <v>787000000</v>
      </c>
      <c r="U479" s="111" t="str">
        <f t="shared" si="107"/>
        <v>Chao Baby</v>
      </c>
      <c r="W479">
        <v>40</v>
      </c>
      <c r="X479">
        <v>4</v>
      </c>
      <c r="Y479">
        <v>3</v>
      </c>
      <c r="Z479">
        <v>22</v>
      </c>
      <c r="AA479">
        <v>12</v>
      </c>
      <c r="AB479">
        <v>10</v>
      </c>
      <c r="AC479">
        <v>58</v>
      </c>
      <c r="AD479">
        <v>24</v>
      </c>
      <c r="AE479" t="s">
        <v>729</v>
      </c>
      <c r="AF479" s="84">
        <v>787000000</v>
      </c>
    </row>
    <row r="480" spans="1:32" ht="14.25">
      <c r="A480" s="74" t="str">
        <f>IF(F480=81,CONCATENATE(11,B480),IF(F480=82,CONCATENATE(22,B480),IF(F480=83,CONCATENATE(33,B480),IF(F480=85,CONCATENATE(55,B480),CONCATENATE(F480,B480)))))</f>
        <v>221210</v>
      </c>
      <c r="B480" s="74" t="str">
        <f t="shared" si="99"/>
        <v>1210</v>
      </c>
      <c r="C480">
        <v>40</v>
      </c>
      <c r="D480">
        <v>4</v>
      </c>
      <c r="E480">
        <v>3</v>
      </c>
      <c r="F480">
        <v>22</v>
      </c>
      <c r="G480">
        <v>12</v>
      </c>
      <c r="H480">
        <v>10</v>
      </c>
      <c r="I480">
        <v>58</v>
      </c>
      <c r="J480">
        <v>34</v>
      </c>
      <c r="K480" t="s">
        <v>730</v>
      </c>
      <c r="L480" s="83">
        <v>114648000</v>
      </c>
      <c r="M480" s="74" t="str">
        <f t="shared" si="91"/>
        <v>1</v>
      </c>
      <c r="N480" s="74" t="str">
        <f t="shared" si="92"/>
        <v>2</v>
      </c>
      <c r="O480" s="74">
        <f t="shared" si="93"/>
      </c>
      <c r="P480" s="74" t="str">
        <f t="shared" si="94"/>
        <v>1.2.</v>
      </c>
      <c r="Q480" s="74">
        <f t="shared" si="95"/>
        <v>2</v>
      </c>
      <c r="R480" s="74" t="str">
        <f t="shared" si="96"/>
        <v>1.2.058</v>
      </c>
      <c r="S480" s="74" t="str">
        <f t="shared" si="97"/>
        <v>221.2.058</v>
      </c>
      <c r="T480" s="119">
        <f t="shared" si="98"/>
        <v>114648000</v>
      </c>
      <c r="U480" s="111" t="str">
        <f t="shared" si="107"/>
        <v>Chao Baby</v>
      </c>
      <c r="W480">
        <v>40</v>
      </c>
      <c r="X480">
        <v>4</v>
      </c>
      <c r="Y480">
        <v>3</v>
      </c>
      <c r="Z480">
        <v>22</v>
      </c>
      <c r="AA480">
        <v>12</v>
      </c>
      <c r="AB480">
        <v>10</v>
      </c>
      <c r="AC480">
        <v>58</v>
      </c>
      <c r="AD480">
        <v>34</v>
      </c>
      <c r="AE480" t="s">
        <v>730</v>
      </c>
      <c r="AF480" s="84">
        <v>114648000</v>
      </c>
    </row>
    <row r="481" spans="1:32" ht="14.25">
      <c r="A481" s="74" t="str">
        <f>IF(F481=81,CONCATENATE(11,B481),IF(F481=82,CONCATENATE(22,B481),IF(F481=83,CONCATENATE(33,B481),IF(F481=85,CONCATENATE(55,B481),CONCATENATE(F481,B481)))))</f>
        <v>221210</v>
      </c>
      <c r="B481" s="74" t="str">
        <f t="shared" si="99"/>
        <v>1210</v>
      </c>
      <c r="C481">
        <v>40</v>
      </c>
      <c r="D481">
        <v>4</v>
      </c>
      <c r="E481">
        <v>3</v>
      </c>
      <c r="F481">
        <v>22</v>
      </c>
      <c r="G481">
        <v>12</v>
      </c>
      <c r="H481">
        <v>10</v>
      </c>
      <c r="I481">
        <v>58</v>
      </c>
      <c r="J481">
        <v>4</v>
      </c>
      <c r="K481" t="s">
        <v>785</v>
      </c>
      <c r="L481" s="83">
        <v>15113000</v>
      </c>
      <c r="M481" s="74" t="str">
        <f>MID(G481,1,1)</f>
        <v>1</v>
      </c>
      <c r="N481" s="74" t="str">
        <f>MID(G481,2,1)</f>
        <v>2</v>
      </c>
      <c r="O481" s="74">
        <f>MID(H481,3,1)</f>
      </c>
      <c r="P481" s="74" t="str">
        <f>CONCATENATE(M481,".",N481,".",O481)</f>
        <v>1.2.</v>
      </c>
      <c r="Q481" s="74">
        <f>LEN(I481)</f>
        <v>2</v>
      </c>
      <c r="R481" s="74" t="str">
        <f>IF(Q481=2,CONCATENATE(P481,0,I481),IF(Q481=1,CONCATENATE(P481,0,0,I481),IF(Q481=3,CONCATENATE(P481,I481)," ")))</f>
        <v>1.2.058</v>
      </c>
      <c r="S481" s="74" t="str">
        <f t="shared" si="97"/>
        <v>221.2.058</v>
      </c>
      <c r="T481" s="119">
        <f>L481</f>
        <v>15113000</v>
      </c>
      <c r="U481" s="111" t="str">
        <f t="shared" si="107"/>
        <v>Chao Baby</v>
      </c>
      <c r="W481">
        <v>40</v>
      </c>
      <c r="X481">
        <v>4</v>
      </c>
      <c r="Y481">
        <v>3</v>
      </c>
      <c r="Z481">
        <v>22</v>
      </c>
      <c r="AA481">
        <v>12</v>
      </c>
      <c r="AB481">
        <v>10</v>
      </c>
      <c r="AC481">
        <v>58</v>
      </c>
      <c r="AD481">
        <v>4</v>
      </c>
      <c r="AE481" t="s">
        <v>785</v>
      </c>
      <c r="AF481" s="84">
        <v>15113000</v>
      </c>
    </row>
    <row r="482" spans="1:256" s="101" customFormat="1" ht="14.25">
      <c r="A482" s="74"/>
      <c r="B482" s="74"/>
      <c r="C482" s="85"/>
      <c r="D482" s="85"/>
      <c r="E482" s="85"/>
      <c r="F482" s="85"/>
      <c r="G482" s="85"/>
      <c r="H482" s="86"/>
      <c r="I482" s="85"/>
      <c r="J482" s="85"/>
      <c r="K482" s="85"/>
      <c r="L482" s="87"/>
      <c r="M482" s="74"/>
      <c r="N482" s="74"/>
      <c r="O482" s="74"/>
      <c r="P482" s="74"/>
      <c r="Q482" s="74"/>
      <c r="R482" s="74"/>
      <c r="S482" s="74"/>
      <c r="T482" s="87"/>
      <c r="U482" s="111"/>
      <c r="V482"/>
      <c r="W482"/>
      <c r="X482"/>
      <c r="Y482"/>
      <c r="Z482"/>
      <c r="AA482"/>
      <c r="AB482"/>
      <c r="AC482"/>
      <c r="AD482"/>
      <c r="AE482"/>
      <c r="AF482" s="84"/>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1:256" s="101" customFormat="1" ht="14.25">
      <c r="A483" s="74"/>
      <c r="B483" s="74"/>
      <c r="C483" s="85"/>
      <c r="D483" s="85"/>
      <c r="E483" s="85"/>
      <c r="F483" s="85"/>
      <c r="G483" s="85"/>
      <c r="H483" s="86"/>
      <c r="I483" s="85"/>
      <c r="J483" s="85"/>
      <c r="K483" s="85"/>
      <c r="L483" s="87"/>
      <c r="M483" s="74"/>
      <c r="N483" s="74"/>
      <c r="O483" s="74"/>
      <c r="P483" s="74"/>
      <c r="Q483" s="74"/>
      <c r="R483" s="74"/>
      <c r="S483" s="74"/>
      <c r="T483" s="74"/>
      <c r="U483"/>
      <c r="V483"/>
      <c r="W483"/>
      <c r="X483"/>
      <c r="Y483"/>
      <c r="Z483"/>
      <c r="AA483"/>
      <c r="AB483"/>
      <c r="AC483"/>
      <c r="AD483"/>
      <c r="AE483"/>
      <c r="AF483" s="84"/>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1:256" s="101" customFormat="1" ht="14.25">
      <c r="A484">
        <f>IF(F484=81,CONCATENATE(11,B484),IF(F484=82,CONCATENATE(22,B484),IF(F484=83,CONCATENATE(33,B484),IF(F484=85,CONCATENATE(55,B484),CONCATENATE(F484,B484)))))</f>
      </c>
      <c r="B484">
        <f>CONCATENATE(G484,H484)</f>
      </c>
      <c r="C484"/>
      <c r="D484"/>
      <c r="E484"/>
      <c r="F484"/>
      <c r="G484"/>
      <c r="H484"/>
      <c r="I484"/>
      <c r="J484"/>
      <c r="K484"/>
      <c r="L484"/>
      <c r="M484"/>
      <c r="N484"/>
      <c r="O484"/>
      <c r="P484"/>
      <c r="Q484"/>
      <c r="R484"/>
      <c r="S484"/>
      <c r="T484" s="84">
        <f>SUBTOTAL(9,T4:T483)</f>
        <v>394730599896</v>
      </c>
      <c r="U484"/>
      <c r="V484"/>
      <c r="W484"/>
      <c r="X484"/>
      <c r="Y484"/>
      <c r="Z484"/>
      <c r="AA484"/>
      <c r="AB484"/>
      <c r="AC484"/>
      <c r="AD484"/>
      <c r="AE484"/>
      <c r="AF484" s="84">
        <f>SUBTOTAL(9,AF4:AF483)</f>
        <v>394730599896</v>
      </c>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1:256" s="101" customFormat="1" ht="14.25">
      <c r="A485"/>
      <c r="B485"/>
      <c r="C485"/>
      <c r="D485"/>
      <c r="E485"/>
      <c r="F485"/>
      <c r="G485"/>
      <c r="H485"/>
      <c r="I485"/>
      <c r="J485"/>
      <c r="K485"/>
      <c r="L485"/>
      <c r="M485"/>
      <c r="N485"/>
      <c r="O485"/>
      <c r="P485"/>
      <c r="Q485"/>
      <c r="R485"/>
      <c r="S485"/>
      <c r="T485"/>
      <c r="U485"/>
      <c r="V485"/>
      <c r="W485"/>
      <c r="X485"/>
      <c r="Y485"/>
      <c r="Z485"/>
      <c r="AA485"/>
      <c r="AB485"/>
      <c r="AC485"/>
      <c r="AD485"/>
      <c r="AE485"/>
      <c r="AF485" s="84"/>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1:256" s="101" customFormat="1" ht="14.25">
      <c r="A486"/>
      <c r="B486"/>
      <c r="C486"/>
      <c r="D486"/>
      <c r="E486"/>
      <c r="F486"/>
      <c r="G486"/>
      <c r="H486"/>
      <c r="I486"/>
      <c r="J486"/>
      <c r="K486"/>
      <c r="L486"/>
      <c r="M486"/>
      <c r="N486"/>
      <c r="O486"/>
      <c r="P486"/>
      <c r="Q486"/>
      <c r="R486"/>
      <c r="S486"/>
      <c r="T486"/>
      <c r="U486"/>
      <c r="V486"/>
      <c r="W486"/>
      <c r="X486"/>
      <c r="Y486"/>
      <c r="Z486"/>
      <c r="AA486"/>
      <c r="AB486"/>
      <c r="AC486"/>
      <c r="AD486"/>
      <c r="AE486"/>
      <c r="AF486" s="84"/>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1:256" s="101" customFormat="1" ht="14.25">
      <c r="A487"/>
      <c r="B487"/>
      <c r="C487"/>
      <c r="D487"/>
      <c r="E487"/>
      <c r="F487"/>
      <c r="G487"/>
      <c r="H487"/>
      <c r="I487"/>
      <c r="J487"/>
      <c r="K487"/>
      <c r="L487"/>
      <c r="M487"/>
      <c r="N487"/>
      <c r="O487"/>
      <c r="P487"/>
      <c r="Q487"/>
      <c r="R487"/>
      <c r="S487"/>
      <c r="T487"/>
      <c r="U487"/>
      <c r="V487"/>
      <c r="W487"/>
      <c r="X487"/>
      <c r="Y487"/>
      <c r="Z487"/>
      <c r="AA487"/>
      <c r="AB487"/>
      <c r="AC487"/>
      <c r="AD487"/>
      <c r="AE487"/>
      <c r="AF487" s="84"/>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1:256" s="101" customFormat="1" ht="14.25">
      <c r="A488"/>
      <c r="B488"/>
      <c r="C488"/>
      <c r="D488"/>
      <c r="E488"/>
      <c r="F488"/>
      <c r="G488"/>
      <c r="H488"/>
      <c r="I488"/>
      <c r="J488"/>
      <c r="K488"/>
      <c r="L488"/>
      <c r="M488"/>
      <c r="N488"/>
      <c r="O488"/>
      <c r="P488"/>
      <c r="Q488"/>
      <c r="R488"/>
      <c r="S488"/>
      <c r="T488"/>
      <c r="U488"/>
      <c r="V488"/>
      <c r="W488"/>
      <c r="X488"/>
      <c r="Y488"/>
      <c r="Z488"/>
      <c r="AA488"/>
      <c r="AB488"/>
      <c r="AC488"/>
      <c r="AD488"/>
      <c r="AE488"/>
      <c r="AF488" s="84"/>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1:256" s="101" customFormat="1" ht="14.25">
      <c r="A489"/>
      <c r="B489"/>
      <c r="C489"/>
      <c r="D489"/>
      <c r="E489"/>
      <c r="F489"/>
      <c r="G489"/>
      <c r="H489"/>
      <c r="I489"/>
      <c r="J489"/>
      <c r="K489"/>
      <c r="L489"/>
      <c r="M489"/>
      <c r="N489"/>
      <c r="O489"/>
      <c r="P489"/>
      <c r="Q489"/>
      <c r="R489"/>
      <c r="S489"/>
      <c r="T489"/>
      <c r="U489"/>
      <c r="V489"/>
      <c r="W489"/>
      <c r="X489"/>
      <c r="Y489"/>
      <c r="Z489"/>
      <c r="AA489"/>
      <c r="AB489"/>
      <c r="AC489"/>
      <c r="AD489"/>
      <c r="AE489"/>
      <c r="AF489" s="84"/>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1:256" s="101" customFormat="1" ht="14.25">
      <c r="A490"/>
      <c r="B490"/>
      <c r="C490"/>
      <c r="D490"/>
      <c r="E490"/>
      <c r="F490"/>
      <c r="G490"/>
      <c r="H490"/>
      <c r="I490"/>
      <c r="J490"/>
      <c r="K490"/>
      <c r="L490"/>
      <c r="M490"/>
      <c r="N490"/>
      <c r="O490"/>
      <c r="P490"/>
      <c r="Q490"/>
      <c r="R490"/>
      <c r="S490"/>
      <c r="T490"/>
      <c r="U490"/>
      <c r="V490"/>
      <c r="W490"/>
      <c r="X490"/>
      <c r="Y490"/>
      <c r="Z490"/>
      <c r="AA490"/>
      <c r="AB490"/>
      <c r="AC490"/>
      <c r="AD490"/>
      <c r="AE490"/>
      <c r="AF490" s="84"/>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1:256" s="101" customFormat="1" ht="14.25">
      <c r="A491"/>
      <c r="B491"/>
      <c r="C491"/>
      <c r="D491"/>
      <c r="E491"/>
      <c r="F491"/>
      <c r="G491"/>
      <c r="H491"/>
      <c r="I491"/>
      <c r="J491"/>
      <c r="K491"/>
      <c r="L491"/>
      <c r="M491"/>
      <c r="N491"/>
      <c r="O491"/>
      <c r="P491"/>
      <c r="Q491"/>
      <c r="R491"/>
      <c r="S491"/>
      <c r="T491"/>
      <c r="U491"/>
      <c r="V491"/>
      <c r="W491"/>
      <c r="X491"/>
      <c r="Y491"/>
      <c r="Z491"/>
      <c r="AA491"/>
      <c r="AB491"/>
      <c r="AC491"/>
      <c r="AD491"/>
      <c r="AE491"/>
      <c r="AF491" s="84"/>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sheetData>
  <sheetProtection/>
  <protectedRanges>
    <protectedRange sqref="L248" name="ENTRADAVALORES"/>
    <protectedRange sqref="L249" name="ENTRADAVALORES_1"/>
    <protectedRange sqref="L250" name="ENTRADAVALORES_2"/>
  </protectedRanges>
  <mergeCells count="1">
    <mergeCell ref="C1:J1"/>
  </mergeCells>
  <conditionalFormatting sqref="L287">
    <cfRule type="expression" priority="1" dxfId="6" stopIfTrue="1">
      <formula>EXACT(MID(Hoja1!#REF!,1,2),"N1")</formula>
    </cfRule>
    <cfRule type="expression" priority="2" dxfId="7" stopIfTrue="1">
      <formula>EXACT(MID(Hoja1!#REF!,1,2),"N2")</formula>
    </cfRule>
    <cfRule type="expression" priority="3" dxfId="8" stopIfTrue="1">
      <formula>EXACT(MID(Hoja1!#REF!,1,2),"N3")</formula>
    </cfRule>
  </conditionalFormatting>
  <conditionalFormatting sqref="L288">
    <cfRule type="expression" priority="4" dxfId="6" stopIfTrue="1">
      <formula>EXACT(MID(Hoja1!#REF!,1,2),"N1")</formula>
    </cfRule>
    <cfRule type="expression" priority="5" dxfId="7" stopIfTrue="1">
      <formula>EXACT(MID(Hoja1!#REF!,1,2),"N2")</formula>
    </cfRule>
    <cfRule type="expression" priority="6" dxfId="8" stopIfTrue="1">
      <formula>EXACT(MID(Hoja1!#REF!,1,2),"N3")</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M153"/>
  <sheetViews>
    <sheetView tabSelected="1" zoomScale="50" zoomScaleNormal="50" zoomScalePageLayoutView="0" workbookViewId="0" topLeftCell="R134">
      <selection activeCell="R153" sqref="R153"/>
    </sheetView>
  </sheetViews>
  <sheetFormatPr defaultColWidth="11.421875" defaultRowHeight="15"/>
  <cols>
    <col min="1" max="1" width="16.28125" style="1" hidden="1" customWidth="1"/>
    <col min="2" max="6" width="15.00390625" style="1" hidden="1" customWidth="1"/>
    <col min="7" max="7" width="27.7109375" style="1" hidden="1" customWidth="1"/>
    <col min="8" max="8" width="19.28125" style="1" hidden="1" customWidth="1"/>
    <col min="9" max="9" width="18.28125" style="1" hidden="1" customWidth="1"/>
    <col min="10" max="10" width="15.8515625" style="1" hidden="1" customWidth="1"/>
    <col min="11" max="14" width="13.7109375" style="1" hidden="1" customWidth="1"/>
    <col min="15" max="15" width="17.8515625" style="1" hidden="1" customWidth="1"/>
    <col min="16" max="17" width="15.8515625" style="1" hidden="1" customWidth="1"/>
    <col min="18" max="18" width="18.00390625" style="6" customWidth="1"/>
    <col min="19" max="19" width="55.8515625" style="38" hidden="1" customWidth="1"/>
    <col min="20" max="20" width="22.421875" style="39" customWidth="1"/>
    <col min="21" max="22" width="80.8515625" style="38" hidden="1" customWidth="1"/>
    <col min="23" max="23" width="32.8515625" style="40" customWidth="1"/>
    <col min="24" max="24" width="33.00390625" style="40" bestFit="1" customWidth="1"/>
    <col min="25" max="25" width="31.7109375" style="40" bestFit="1" customWidth="1"/>
    <col min="26" max="26" width="24.421875" style="40" customWidth="1"/>
    <col min="27" max="27" width="25.28125" style="40" customWidth="1"/>
    <col min="28" max="28" width="28.00390625" style="40" bestFit="1" customWidth="1"/>
    <col min="29" max="29" width="24.140625" style="37" hidden="1" customWidth="1"/>
    <col min="30" max="30" width="16.421875" style="37" hidden="1" customWidth="1"/>
    <col min="31" max="31" width="18.140625" style="37" hidden="1" customWidth="1"/>
    <col min="32" max="32" width="26.28125" style="40" bestFit="1" customWidth="1"/>
    <col min="33" max="33" width="12.8515625" style="37" hidden="1" customWidth="1"/>
    <col min="34" max="34" width="19.7109375" style="37" hidden="1" customWidth="1"/>
    <col min="35" max="35" width="16.8515625" style="40" hidden="1" customWidth="1"/>
    <col min="36" max="36" width="26.00390625" style="40" bestFit="1" customWidth="1"/>
    <col min="37" max="37" width="27.140625" style="40" customWidth="1"/>
    <col min="38" max="38" width="34.28125" style="38" customWidth="1"/>
    <col min="39" max="39" width="25.8515625" style="38" customWidth="1"/>
    <col min="40" max="16384" width="11.421875" style="1" customWidth="1"/>
  </cols>
  <sheetData>
    <row r="1" spans="18:39" ht="43.5" customHeight="1" thickBot="1">
      <c r="R1" s="141" t="s">
        <v>0</v>
      </c>
      <c r="S1" s="142"/>
      <c r="T1" s="142"/>
      <c r="U1" s="142"/>
      <c r="V1" s="143"/>
      <c r="W1" s="144" t="s">
        <v>1</v>
      </c>
      <c r="X1" s="145"/>
      <c r="Y1" s="145"/>
      <c r="Z1" s="145"/>
      <c r="AA1" s="145"/>
      <c r="AB1" s="146"/>
      <c r="AC1" s="147"/>
      <c r="AD1" s="148"/>
      <c r="AE1" s="149"/>
      <c r="AF1" s="150"/>
      <c r="AG1" s="147"/>
      <c r="AH1" s="149"/>
      <c r="AI1" s="144"/>
      <c r="AJ1" s="145"/>
      <c r="AK1" s="145"/>
      <c r="AL1" s="143"/>
      <c r="AM1" s="5" t="s">
        <v>2</v>
      </c>
    </row>
    <row r="2" spans="18:39" ht="43.5" customHeight="1" thickBot="1">
      <c r="R2" s="92"/>
      <c r="S2" s="93"/>
      <c r="T2" s="93"/>
      <c r="U2" s="93"/>
      <c r="V2" s="94"/>
      <c r="W2" s="95">
        <v>11</v>
      </c>
      <c r="X2" s="96">
        <v>33</v>
      </c>
      <c r="Y2" s="96">
        <v>33</v>
      </c>
      <c r="Z2" s="96">
        <v>33</v>
      </c>
      <c r="AA2" s="96">
        <v>33</v>
      </c>
      <c r="AB2" s="97">
        <v>33</v>
      </c>
      <c r="AC2" s="97" t="s">
        <v>731</v>
      </c>
      <c r="AD2" s="97">
        <v>33</v>
      </c>
      <c r="AE2" s="97" t="s">
        <v>731</v>
      </c>
      <c r="AF2" s="73">
        <v>33</v>
      </c>
      <c r="AG2" s="98">
        <v>44</v>
      </c>
      <c r="AH2" s="98" t="s">
        <v>732</v>
      </c>
      <c r="AI2" s="95" t="s">
        <v>733</v>
      </c>
      <c r="AJ2" s="96">
        <v>55</v>
      </c>
      <c r="AK2" s="96">
        <v>22</v>
      </c>
      <c r="AL2" s="94"/>
      <c r="AM2" s="5"/>
    </row>
    <row r="3" spans="1:39" s="6" customFormat="1" ht="122.25" customHeight="1" thickBot="1">
      <c r="A3" s="73" t="s">
        <v>8</v>
      </c>
      <c r="B3" s="73" t="s">
        <v>9</v>
      </c>
      <c r="C3" s="73" t="s">
        <v>10</v>
      </c>
      <c r="D3" s="73" t="s">
        <v>11</v>
      </c>
      <c r="E3" s="73" t="s">
        <v>12</v>
      </c>
      <c r="F3" s="73" t="s">
        <v>13</v>
      </c>
      <c r="G3" s="73" t="s">
        <v>14</v>
      </c>
      <c r="H3" s="73" t="s">
        <v>15</v>
      </c>
      <c r="I3" s="73" t="s">
        <v>16</v>
      </c>
      <c r="J3" s="73" t="s">
        <v>17</v>
      </c>
      <c r="K3" s="73" t="s">
        <v>18</v>
      </c>
      <c r="L3" s="73" t="s">
        <v>19</v>
      </c>
      <c r="M3" s="73" t="s">
        <v>20</v>
      </c>
      <c r="N3" s="73" t="s">
        <v>21</v>
      </c>
      <c r="O3" s="73" t="s">
        <v>22</v>
      </c>
      <c r="P3" s="6" t="s">
        <v>734</v>
      </c>
      <c r="R3" s="2" t="s">
        <v>3</v>
      </c>
      <c r="S3" s="2" t="s">
        <v>4</v>
      </c>
      <c r="T3" s="3" t="s">
        <v>5</v>
      </c>
      <c r="U3" s="2" t="s">
        <v>6</v>
      </c>
      <c r="V3" s="2" t="s">
        <v>7</v>
      </c>
      <c r="W3" s="4" t="s">
        <v>8</v>
      </c>
      <c r="X3" s="4" t="s">
        <v>9</v>
      </c>
      <c r="Y3" s="4" t="s">
        <v>10</v>
      </c>
      <c r="Z3" s="4" t="s">
        <v>11</v>
      </c>
      <c r="AA3" s="4" t="s">
        <v>12</v>
      </c>
      <c r="AB3" s="4" t="s">
        <v>13</v>
      </c>
      <c r="AC3" s="4" t="s">
        <v>14</v>
      </c>
      <c r="AD3" s="4" t="s">
        <v>15</v>
      </c>
      <c r="AE3" s="4" t="s">
        <v>16</v>
      </c>
      <c r="AF3" s="4" t="s">
        <v>17</v>
      </c>
      <c r="AG3" s="4" t="s">
        <v>18</v>
      </c>
      <c r="AH3" s="4" t="s">
        <v>19</v>
      </c>
      <c r="AI3" s="4" t="s">
        <v>20</v>
      </c>
      <c r="AJ3" s="4" t="s">
        <v>21</v>
      </c>
      <c r="AK3" s="4" t="s">
        <v>22</v>
      </c>
      <c r="AL3" s="5" t="s">
        <v>23</v>
      </c>
      <c r="AM3" s="5" t="s">
        <v>24</v>
      </c>
    </row>
    <row r="4" spans="1:39" s="14" customFormat="1" ht="48" customHeight="1">
      <c r="A4" s="99" t="str">
        <f aca="true" t="shared" si="0" ref="A4:J4">CONCATENATE(W$2,$P4)</f>
        <v>111.1.1001</v>
      </c>
      <c r="B4" s="99" t="str">
        <f t="shared" si="0"/>
        <v>331.1.1001</v>
      </c>
      <c r="C4" s="99" t="str">
        <f t="shared" si="0"/>
        <v>331.1.1001</v>
      </c>
      <c r="D4" s="99" t="str">
        <f t="shared" si="0"/>
        <v>331.1.1001</v>
      </c>
      <c r="E4" s="99" t="str">
        <f t="shared" si="0"/>
        <v>331.1.1001</v>
      </c>
      <c r="F4" s="99" t="str">
        <f t="shared" si="0"/>
        <v>331.1.1001</v>
      </c>
      <c r="G4" s="99" t="str">
        <f t="shared" si="0"/>
        <v>N/A1.1.1001</v>
      </c>
      <c r="H4" s="99" t="str">
        <f t="shared" si="0"/>
        <v>331.1.1001</v>
      </c>
      <c r="I4" s="99" t="str">
        <f t="shared" si="0"/>
        <v>N/A1.1.1001</v>
      </c>
      <c r="J4" s="99" t="str">
        <f t="shared" si="0"/>
        <v>331.1.1001</v>
      </c>
      <c r="K4" s="99" t="str">
        <f aca="true" t="shared" si="1" ref="K4:K64">CONCATENATE(AG$2,$P4)</f>
        <v>441.1.1001</v>
      </c>
      <c r="L4" s="99" t="str">
        <f aca="true" t="shared" si="2" ref="L4:L64">CONCATENATE(AH$2,$P4)</f>
        <v>22D1.1.1001</v>
      </c>
      <c r="M4" s="99" t="str">
        <f aca="true" t="shared" si="3" ref="M4:M64">CONCATENATE(AI$2,$P4)</f>
        <v>22N1.1.1001</v>
      </c>
      <c r="N4" s="99" t="str">
        <f aca="true" t="shared" si="4" ref="N4:N64">CONCATENATE(AJ$2,$P4)</f>
        <v>551.1.1001</v>
      </c>
      <c r="O4" s="99" t="str">
        <f aca="true" t="shared" si="5" ref="O4:O64">CONCATENATE(AK$2,$P4)</f>
        <v>221.1.1001</v>
      </c>
      <c r="P4" s="14" t="str">
        <f>CONCATENATE(R4,(MID(T4,11,3)))</f>
        <v>1.1.1001</v>
      </c>
      <c r="Q4" s="133" t="s">
        <v>786</v>
      </c>
      <c r="R4" s="7" t="s">
        <v>25</v>
      </c>
      <c r="S4" s="8" t="s">
        <v>26</v>
      </c>
      <c r="T4" s="9">
        <v>2016170010001</v>
      </c>
      <c r="U4" s="10" t="s">
        <v>27</v>
      </c>
      <c r="V4" s="8" t="s">
        <v>28</v>
      </c>
      <c r="W4" s="118">
        <v>350000000</v>
      </c>
      <c r="X4" s="11">
        <v>0</v>
      </c>
      <c r="Y4" s="11">
        <v>0</v>
      </c>
      <c r="Z4" s="11">
        <v>0</v>
      </c>
      <c r="AA4" s="11">
        <v>0</v>
      </c>
      <c r="AB4" s="11">
        <v>4142070</v>
      </c>
      <c r="AC4" s="11">
        <v>0</v>
      </c>
      <c r="AD4" s="11">
        <v>0</v>
      </c>
      <c r="AE4" s="11">
        <v>0</v>
      </c>
      <c r="AF4" s="11">
        <v>0</v>
      </c>
      <c r="AG4" s="11">
        <v>0</v>
      </c>
      <c r="AH4" s="11">
        <v>0</v>
      </c>
      <c r="AI4" s="11">
        <v>0</v>
      </c>
      <c r="AJ4" s="11">
        <v>0</v>
      </c>
      <c r="AK4" s="11">
        <v>0</v>
      </c>
      <c r="AL4" s="13">
        <f>SUM(W4:AK4)</f>
        <v>354142070</v>
      </c>
      <c r="AM4" s="10" t="s">
        <v>33</v>
      </c>
    </row>
    <row r="5" spans="1:39" s="17" customFormat="1" ht="79.5" customHeight="1">
      <c r="A5" s="99" t="str">
        <f aca="true" t="shared" si="6" ref="A5:A65">CONCATENATE(W$2,$P5)</f>
        <v>111.1.2002</v>
      </c>
      <c r="B5" s="99" t="str">
        <f aca="true" t="shared" si="7" ref="B5:B65">CONCATENATE(X$2,$P5)</f>
        <v>331.1.2002</v>
      </c>
      <c r="C5" s="99" t="str">
        <f aca="true" t="shared" si="8" ref="C5:C65">CONCATENATE(Y$2,$P5)</f>
        <v>331.1.2002</v>
      </c>
      <c r="D5" s="99" t="str">
        <f aca="true" t="shared" si="9" ref="D5:D65">CONCATENATE(Z$2,$P5)</f>
        <v>331.1.2002</v>
      </c>
      <c r="E5" s="99" t="str">
        <f aca="true" t="shared" si="10" ref="E5:E65">CONCATENATE(AA$2,$P5)</f>
        <v>331.1.2002</v>
      </c>
      <c r="F5" s="99" t="str">
        <f aca="true" t="shared" si="11" ref="F5:F65">CONCATENATE(AB$2,$P5)</f>
        <v>331.1.2002</v>
      </c>
      <c r="G5" s="99" t="str">
        <f aca="true" t="shared" si="12" ref="G5:G65">CONCATENATE(AC$2,$P5)</f>
        <v>N/A1.1.2002</v>
      </c>
      <c r="H5" s="99" t="str">
        <f aca="true" t="shared" si="13" ref="H5:H65">CONCATENATE(AD$2,$P5)</f>
        <v>331.1.2002</v>
      </c>
      <c r="I5" s="99" t="str">
        <f aca="true" t="shared" si="14" ref="I5:I65">CONCATENATE(AE$2,$P5)</f>
        <v>N/A1.1.2002</v>
      </c>
      <c r="J5" s="99" t="str">
        <f aca="true" t="shared" si="15" ref="J5:J65">CONCATENATE(AF$2,$P5)</f>
        <v>331.1.2002</v>
      </c>
      <c r="K5" s="99" t="str">
        <f t="shared" si="1"/>
        <v>441.1.2002</v>
      </c>
      <c r="L5" s="99" t="str">
        <f t="shared" si="2"/>
        <v>22D1.1.2002</v>
      </c>
      <c r="M5" s="99" t="str">
        <f t="shared" si="3"/>
        <v>22N1.1.2002</v>
      </c>
      <c r="N5" s="99" t="str">
        <f t="shared" si="4"/>
        <v>551.1.2002</v>
      </c>
      <c r="O5" s="99" t="str">
        <f t="shared" si="5"/>
        <v>221.1.2002</v>
      </c>
      <c r="P5" s="14" t="str">
        <f aca="true" t="shared" si="16" ref="P5:P65">CONCATENATE(R5,(MID(T5,11,3)))</f>
        <v>1.1.2002</v>
      </c>
      <c r="Q5" s="14"/>
      <c r="R5" s="15" t="s">
        <v>29</v>
      </c>
      <c r="S5" s="16" t="s">
        <v>30</v>
      </c>
      <c r="T5" s="9">
        <v>2016170010002</v>
      </c>
      <c r="U5" s="10" t="s">
        <v>31</v>
      </c>
      <c r="V5" s="16" t="s">
        <v>32</v>
      </c>
      <c r="W5" s="118">
        <v>1092000000</v>
      </c>
      <c r="X5" s="11">
        <v>0</v>
      </c>
      <c r="Y5" s="11">
        <v>0</v>
      </c>
      <c r="Z5" s="11">
        <v>0</v>
      </c>
      <c r="AA5" s="11">
        <v>0</v>
      </c>
      <c r="AB5" s="11">
        <v>0</v>
      </c>
      <c r="AC5" s="11">
        <v>0</v>
      </c>
      <c r="AD5" s="11">
        <v>0</v>
      </c>
      <c r="AE5" s="11">
        <v>0</v>
      </c>
      <c r="AF5" s="11">
        <v>0</v>
      </c>
      <c r="AG5" s="11">
        <v>0</v>
      </c>
      <c r="AH5" s="11">
        <v>0</v>
      </c>
      <c r="AI5" s="11">
        <v>0</v>
      </c>
      <c r="AJ5" s="11">
        <v>0</v>
      </c>
      <c r="AK5" s="114">
        <f>SUMIF(Hoja1!$S$4:$S$481,POAI!O5,Hoja1!$T$4:$T$481)</f>
        <v>0</v>
      </c>
      <c r="AL5" s="13">
        <f aca="true" t="shared" si="17" ref="AL5:AL52">SUM(W5:AK5)</f>
        <v>1092000000</v>
      </c>
      <c r="AM5" s="10" t="s">
        <v>33</v>
      </c>
    </row>
    <row r="6" spans="1:39" s="17" customFormat="1" ht="97.5" customHeight="1">
      <c r="A6" s="99" t="str">
        <f t="shared" si="6"/>
        <v>111.1.2003</v>
      </c>
      <c r="B6" s="99" t="str">
        <f t="shared" si="7"/>
        <v>331.1.2003</v>
      </c>
      <c r="C6" s="99" t="str">
        <f t="shared" si="8"/>
        <v>331.1.2003</v>
      </c>
      <c r="D6" s="99" t="str">
        <f t="shared" si="9"/>
        <v>331.1.2003</v>
      </c>
      <c r="E6" s="99" t="str">
        <f t="shared" si="10"/>
        <v>331.1.2003</v>
      </c>
      <c r="F6" s="99" t="str">
        <f t="shared" si="11"/>
        <v>331.1.2003</v>
      </c>
      <c r="G6" s="99" t="str">
        <f t="shared" si="12"/>
        <v>N/A1.1.2003</v>
      </c>
      <c r="H6" s="99" t="str">
        <f t="shared" si="13"/>
        <v>331.1.2003</v>
      </c>
      <c r="I6" s="99" t="str">
        <f t="shared" si="14"/>
        <v>N/A1.1.2003</v>
      </c>
      <c r="J6" s="99" t="str">
        <f t="shared" si="15"/>
        <v>331.1.2003</v>
      </c>
      <c r="K6" s="99" t="str">
        <f t="shared" si="1"/>
        <v>441.1.2003</v>
      </c>
      <c r="L6" s="99" t="str">
        <f t="shared" si="2"/>
        <v>22D1.1.2003</v>
      </c>
      <c r="M6" s="99" t="str">
        <f t="shared" si="3"/>
        <v>22N1.1.2003</v>
      </c>
      <c r="N6" s="99" t="str">
        <f t="shared" si="4"/>
        <v>551.1.2003</v>
      </c>
      <c r="O6" s="99" t="str">
        <f t="shared" si="5"/>
        <v>221.1.2003</v>
      </c>
      <c r="P6" s="14" t="str">
        <f t="shared" si="16"/>
        <v>1.1.2003</v>
      </c>
      <c r="Q6" s="14"/>
      <c r="R6" s="15" t="s">
        <v>29</v>
      </c>
      <c r="S6" s="16" t="s">
        <v>30</v>
      </c>
      <c r="T6" s="9">
        <v>2016170010003</v>
      </c>
      <c r="U6" s="10" t="s">
        <v>34</v>
      </c>
      <c r="V6" s="16" t="s">
        <v>35</v>
      </c>
      <c r="W6" s="118">
        <v>100000000</v>
      </c>
      <c r="X6" s="11">
        <v>0</v>
      </c>
      <c r="Y6" s="11">
        <v>0</v>
      </c>
      <c r="Z6" s="11">
        <v>0</v>
      </c>
      <c r="AA6" s="11">
        <v>0</v>
      </c>
      <c r="AB6" s="11">
        <v>0</v>
      </c>
      <c r="AC6" s="11">
        <v>0</v>
      </c>
      <c r="AD6" s="11">
        <v>0</v>
      </c>
      <c r="AE6" s="11">
        <v>0</v>
      </c>
      <c r="AF6" s="11">
        <v>0</v>
      </c>
      <c r="AG6" s="11">
        <v>0</v>
      </c>
      <c r="AH6" s="11">
        <v>0</v>
      </c>
      <c r="AI6" s="11">
        <v>0</v>
      </c>
      <c r="AJ6" s="11">
        <v>0</v>
      </c>
      <c r="AK6" s="11">
        <v>0</v>
      </c>
      <c r="AL6" s="13">
        <f t="shared" si="17"/>
        <v>100000000</v>
      </c>
      <c r="AM6" s="10" t="s">
        <v>33</v>
      </c>
    </row>
    <row r="7" spans="1:39" s="17" customFormat="1" ht="97.5" customHeight="1">
      <c r="A7" s="99" t="str">
        <f t="shared" si="6"/>
        <v>111.1.2004</v>
      </c>
      <c r="B7" s="99" t="str">
        <f t="shared" si="7"/>
        <v>331.1.2004</v>
      </c>
      <c r="C7" s="99" t="str">
        <f t="shared" si="8"/>
        <v>331.1.2004</v>
      </c>
      <c r="D7" s="99" t="str">
        <f t="shared" si="9"/>
        <v>331.1.2004</v>
      </c>
      <c r="E7" s="99" t="str">
        <f t="shared" si="10"/>
        <v>331.1.2004</v>
      </c>
      <c r="F7" s="99" t="str">
        <f t="shared" si="11"/>
        <v>331.1.2004</v>
      </c>
      <c r="G7" s="99" t="str">
        <f t="shared" si="12"/>
        <v>N/A1.1.2004</v>
      </c>
      <c r="H7" s="99" t="str">
        <f t="shared" si="13"/>
        <v>331.1.2004</v>
      </c>
      <c r="I7" s="99" t="str">
        <f t="shared" si="14"/>
        <v>N/A1.1.2004</v>
      </c>
      <c r="J7" s="99" t="str">
        <f t="shared" si="15"/>
        <v>331.1.2004</v>
      </c>
      <c r="K7" s="99" t="str">
        <f t="shared" si="1"/>
        <v>441.1.2004</v>
      </c>
      <c r="L7" s="99" t="str">
        <f t="shared" si="2"/>
        <v>22D1.1.2004</v>
      </c>
      <c r="M7" s="99" t="str">
        <f t="shared" si="3"/>
        <v>22N1.1.2004</v>
      </c>
      <c r="N7" s="99" t="str">
        <f t="shared" si="4"/>
        <v>551.1.2004</v>
      </c>
      <c r="O7" s="99" t="str">
        <f t="shared" si="5"/>
        <v>221.1.2004</v>
      </c>
      <c r="P7" s="14" t="str">
        <f t="shared" si="16"/>
        <v>1.1.2004</v>
      </c>
      <c r="Q7" s="14"/>
      <c r="R7" s="15" t="s">
        <v>29</v>
      </c>
      <c r="S7" s="16" t="s">
        <v>30</v>
      </c>
      <c r="T7" s="9">
        <v>2016170010004</v>
      </c>
      <c r="U7" s="10" t="s">
        <v>36</v>
      </c>
      <c r="V7" s="16" t="s">
        <v>37</v>
      </c>
      <c r="W7" s="118">
        <v>300000000</v>
      </c>
      <c r="X7" s="11">
        <v>0</v>
      </c>
      <c r="Y7" s="11">
        <v>0</v>
      </c>
      <c r="Z7" s="11">
        <v>0</v>
      </c>
      <c r="AA7" s="11">
        <v>0</v>
      </c>
      <c r="AB7" s="11">
        <v>0</v>
      </c>
      <c r="AC7" s="11">
        <v>0</v>
      </c>
      <c r="AD7" s="11">
        <v>0</v>
      </c>
      <c r="AE7" s="11">
        <v>0</v>
      </c>
      <c r="AF7" s="11">
        <v>0</v>
      </c>
      <c r="AG7" s="11">
        <v>0</v>
      </c>
      <c r="AH7" s="11">
        <v>0</v>
      </c>
      <c r="AI7" s="11">
        <v>0</v>
      </c>
      <c r="AJ7" s="11">
        <v>0</v>
      </c>
      <c r="AK7" s="11">
        <v>0</v>
      </c>
      <c r="AL7" s="13">
        <f t="shared" si="17"/>
        <v>300000000</v>
      </c>
      <c r="AM7" s="10" t="s">
        <v>33</v>
      </c>
    </row>
    <row r="8" spans="1:39" s="17" customFormat="1" ht="97.5" customHeight="1">
      <c r="A8" s="99" t="str">
        <f t="shared" si="6"/>
        <v>111.1.2005</v>
      </c>
      <c r="B8" s="99" t="str">
        <f t="shared" si="7"/>
        <v>331.1.2005</v>
      </c>
      <c r="C8" s="99" t="str">
        <f t="shared" si="8"/>
        <v>331.1.2005</v>
      </c>
      <c r="D8" s="99" t="str">
        <f t="shared" si="9"/>
        <v>331.1.2005</v>
      </c>
      <c r="E8" s="99" t="str">
        <f t="shared" si="10"/>
        <v>331.1.2005</v>
      </c>
      <c r="F8" s="99" t="str">
        <f t="shared" si="11"/>
        <v>331.1.2005</v>
      </c>
      <c r="G8" s="99" t="str">
        <f t="shared" si="12"/>
        <v>N/A1.1.2005</v>
      </c>
      <c r="H8" s="99" t="str">
        <f t="shared" si="13"/>
        <v>331.1.2005</v>
      </c>
      <c r="I8" s="99" t="str">
        <f t="shared" si="14"/>
        <v>N/A1.1.2005</v>
      </c>
      <c r="J8" s="99" t="str">
        <f t="shared" si="15"/>
        <v>331.1.2005</v>
      </c>
      <c r="K8" s="99" t="str">
        <f t="shared" si="1"/>
        <v>441.1.2005</v>
      </c>
      <c r="L8" s="99" t="str">
        <f t="shared" si="2"/>
        <v>22D1.1.2005</v>
      </c>
      <c r="M8" s="99" t="str">
        <f t="shared" si="3"/>
        <v>22N1.1.2005</v>
      </c>
      <c r="N8" s="99" t="str">
        <f t="shared" si="4"/>
        <v>551.1.2005</v>
      </c>
      <c r="O8" s="99" t="str">
        <f t="shared" si="5"/>
        <v>221.1.2005</v>
      </c>
      <c r="P8" s="14" t="str">
        <f t="shared" si="16"/>
        <v>1.1.2005</v>
      </c>
      <c r="Q8" s="14"/>
      <c r="R8" s="15" t="s">
        <v>29</v>
      </c>
      <c r="S8" s="16" t="s">
        <v>30</v>
      </c>
      <c r="T8" s="9">
        <v>2016170010005</v>
      </c>
      <c r="U8" s="10" t="s">
        <v>38</v>
      </c>
      <c r="V8" s="16" t="s">
        <v>39</v>
      </c>
      <c r="W8" s="118">
        <v>188475000</v>
      </c>
      <c r="X8" s="11">
        <v>0</v>
      </c>
      <c r="Y8" s="11">
        <v>0</v>
      </c>
      <c r="Z8" s="11">
        <v>0</v>
      </c>
      <c r="AA8" s="11">
        <v>0</v>
      </c>
      <c r="AB8" s="11">
        <v>1933225158</v>
      </c>
      <c r="AC8" s="11">
        <v>0</v>
      </c>
      <c r="AD8" s="11">
        <v>0</v>
      </c>
      <c r="AE8" s="11">
        <v>0</v>
      </c>
      <c r="AF8" s="11">
        <v>0</v>
      </c>
      <c r="AG8" s="11">
        <v>0</v>
      </c>
      <c r="AH8" s="11">
        <v>0</v>
      </c>
      <c r="AI8" s="11">
        <v>0</v>
      </c>
      <c r="AJ8" s="11">
        <v>0</v>
      </c>
      <c r="AK8" s="11">
        <v>0</v>
      </c>
      <c r="AL8" s="13">
        <f t="shared" si="17"/>
        <v>2121700158</v>
      </c>
      <c r="AM8" s="10" t="s">
        <v>33</v>
      </c>
    </row>
    <row r="9" spans="1:39" s="17" customFormat="1" ht="58.5" customHeight="1">
      <c r="A9" s="99" t="str">
        <f t="shared" si="6"/>
        <v>111.1.2010</v>
      </c>
      <c r="B9" s="99" t="str">
        <f t="shared" si="7"/>
        <v>331.1.2010</v>
      </c>
      <c r="C9" s="99" t="str">
        <f t="shared" si="8"/>
        <v>331.1.2010</v>
      </c>
      <c r="D9" s="99" t="str">
        <f t="shared" si="9"/>
        <v>331.1.2010</v>
      </c>
      <c r="E9" s="99" t="str">
        <f t="shared" si="10"/>
        <v>331.1.2010</v>
      </c>
      <c r="F9" s="99" t="str">
        <f t="shared" si="11"/>
        <v>331.1.2010</v>
      </c>
      <c r="G9" s="99" t="str">
        <f t="shared" si="12"/>
        <v>N/A1.1.2010</v>
      </c>
      <c r="H9" s="99" t="str">
        <f t="shared" si="13"/>
        <v>331.1.2010</v>
      </c>
      <c r="I9" s="99" t="str">
        <f t="shared" si="14"/>
        <v>N/A1.1.2010</v>
      </c>
      <c r="J9" s="99" t="str">
        <f t="shared" si="15"/>
        <v>331.1.2010</v>
      </c>
      <c r="K9" s="99" t="str">
        <f t="shared" si="1"/>
        <v>441.1.2010</v>
      </c>
      <c r="L9" s="99" t="str">
        <f t="shared" si="2"/>
        <v>22D1.1.2010</v>
      </c>
      <c r="M9" s="99" t="str">
        <f t="shared" si="3"/>
        <v>22N1.1.2010</v>
      </c>
      <c r="N9" s="99" t="str">
        <f t="shared" si="4"/>
        <v>551.1.2010</v>
      </c>
      <c r="O9" s="99" t="str">
        <f t="shared" si="5"/>
        <v>221.1.2010</v>
      </c>
      <c r="P9" s="14" t="str">
        <f t="shared" si="16"/>
        <v>1.1.2010</v>
      </c>
      <c r="Q9" s="14"/>
      <c r="R9" s="15" t="s">
        <v>29</v>
      </c>
      <c r="S9" s="16" t="s">
        <v>30</v>
      </c>
      <c r="T9" s="9">
        <v>2016170010010</v>
      </c>
      <c r="U9" s="10" t="s">
        <v>40</v>
      </c>
      <c r="V9" s="16" t="s">
        <v>41</v>
      </c>
      <c r="W9" s="118">
        <v>50000000</v>
      </c>
      <c r="X9" s="11">
        <v>0</v>
      </c>
      <c r="Y9" s="11">
        <v>0</v>
      </c>
      <c r="Z9" s="11">
        <v>0</v>
      </c>
      <c r="AA9" s="11">
        <v>0</v>
      </c>
      <c r="AB9" s="11">
        <v>0</v>
      </c>
      <c r="AC9" s="11">
        <v>0</v>
      </c>
      <c r="AD9" s="11">
        <v>0</v>
      </c>
      <c r="AE9" s="11">
        <v>0</v>
      </c>
      <c r="AF9" s="11">
        <v>0</v>
      </c>
      <c r="AG9" s="11">
        <v>0</v>
      </c>
      <c r="AH9" s="11">
        <v>0</v>
      </c>
      <c r="AI9" s="11">
        <v>0</v>
      </c>
      <c r="AJ9" s="11">
        <v>0</v>
      </c>
      <c r="AK9" s="11">
        <v>0</v>
      </c>
      <c r="AL9" s="19">
        <f t="shared" si="17"/>
        <v>50000000</v>
      </c>
      <c r="AM9" s="10" t="s">
        <v>33</v>
      </c>
    </row>
    <row r="10" spans="1:39" s="14" customFormat="1" ht="31.5" customHeight="1">
      <c r="A10" s="99" t="str">
        <f t="shared" si="6"/>
        <v>111.1.3006</v>
      </c>
      <c r="B10" s="99" t="str">
        <f t="shared" si="7"/>
        <v>331.1.3006</v>
      </c>
      <c r="C10" s="99" t="str">
        <f t="shared" si="8"/>
        <v>331.1.3006</v>
      </c>
      <c r="D10" s="99" t="str">
        <f t="shared" si="9"/>
        <v>331.1.3006</v>
      </c>
      <c r="E10" s="99" t="str">
        <f t="shared" si="10"/>
        <v>331.1.3006</v>
      </c>
      <c r="F10" s="99" t="str">
        <f t="shared" si="11"/>
        <v>331.1.3006</v>
      </c>
      <c r="G10" s="99" t="str">
        <f t="shared" si="12"/>
        <v>N/A1.1.3006</v>
      </c>
      <c r="H10" s="99" t="str">
        <f t="shared" si="13"/>
        <v>331.1.3006</v>
      </c>
      <c r="I10" s="99" t="str">
        <f t="shared" si="14"/>
        <v>N/A1.1.3006</v>
      </c>
      <c r="J10" s="99" t="str">
        <f t="shared" si="15"/>
        <v>331.1.3006</v>
      </c>
      <c r="K10" s="99" t="str">
        <f t="shared" si="1"/>
        <v>441.1.3006</v>
      </c>
      <c r="L10" s="99" t="str">
        <f t="shared" si="2"/>
        <v>22D1.1.3006</v>
      </c>
      <c r="M10" s="99" t="str">
        <f t="shared" si="3"/>
        <v>22N1.1.3006</v>
      </c>
      <c r="N10" s="99" t="str">
        <f t="shared" si="4"/>
        <v>551.1.3006</v>
      </c>
      <c r="O10" s="99" t="str">
        <f t="shared" si="5"/>
        <v>221.1.3006</v>
      </c>
      <c r="P10" s="14" t="str">
        <f t="shared" si="16"/>
        <v>1.1.3006</v>
      </c>
      <c r="R10" s="20" t="s">
        <v>42</v>
      </c>
      <c r="S10" s="16" t="s">
        <v>43</v>
      </c>
      <c r="T10" s="21">
        <v>2016170010006</v>
      </c>
      <c r="U10" s="22" t="s">
        <v>44</v>
      </c>
      <c r="V10" s="16" t="s">
        <v>45</v>
      </c>
      <c r="W10" s="118">
        <v>1641000000</v>
      </c>
      <c r="X10" s="11">
        <v>564235823</v>
      </c>
      <c r="Y10" s="11">
        <v>0</v>
      </c>
      <c r="Z10" s="11">
        <v>0</v>
      </c>
      <c r="AA10" s="11">
        <v>0</v>
      </c>
      <c r="AB10" s="11"/>
      <c r="AC10" s="11">
        <v>0</v>
      </c>
      <c r="AD10" s="11">
        <v>0</v>
      </c>
      <c r="AE10" s="11">
        <v>0</v>
      </c>
      <c r="AF10" s="11">
        <v>0</v>
      </c>
      <c r="AG10" s="11">
        <v>0</v>
      </c>
      <c r="AH10" s="11">
        <v>0</v>
      </c>
      <c r="AI10" s="11">
        <v>0</v>
      </c>
      <c r="AJ10" s="11">
        <v>0</v>
      </c>
      <c r="AK10" s="114">
        <v>7903416996</v>
      </c>
      <c r="AL10" s="19">
        <f t="shared" si="17"/>
        <v>10108652819</v>
      </c>
      <c r="AM10" s="22" t="s">
        <v>33</v>
      </c>
    </row>
    <row r="11" spans="1:39" s="14" customFormat="1" ht="75" customHeight="1">
      <c r="A11" s="99" t="str">
        <f t="shared" si="6"/>
        <v>111.1.3007</v>
      </c>
      <c r="B11" s="99" t="str">
        <f t="shared" si="7"/>
        <v>331.1.3007</v>
      </c>
      <c r="C11" s="99" t="str">
        <f t="shared" si="8"/>
        <v>331.1.3007</v>
      </c>
      <c r="D11" s="99" t="str">
        <f t="shared" si="9"/>
        <v>331.1.3007</v>
      </c>
      <c r="E11" s="99" t="str">
        <f t="shared" si="10"/>
        <v>331.1.3007</v>
      </c>
      <c r="F11" s="99" t="str">
        <f t="shared" si="11"/>
        <v>331.1.3007</v>
      </c>
      <c r="G11" s="99" t="str">
        <f t="shared" si="12"/>
        <v>N/A1.1.3007</v>
      </c>
      <c r="H11" s="99" t="str">
        <f t="shared" si="13"/>
        <v>331.1.3007</v>
      </c>
      <c r="I11" s="99" t="str">
        <f t="shared" si="14"/>
        <v>N/A1.1.3007</v>
      </c>
      <c r="J11" s="99" t="str">
        <f t="shared" si="15"/>
        <v>331.1.3007</v>
      </c>
      <c r="K11" s="99" t="str">
        <f t="shared" si="1"/>
        <v>441.1.3007</v>
      </c>
      <c r="L11" s="99" t="str">
        <f t="shared" si="2"/>
        <v>22D1.1.3007</v>
      </c>
      <c r="M11" s="99" t="str">
        <f t="shared" si="3"/>
        <v>22N1.1.3007</v>
      </c>
      <c r="N11" s="99" t="str">
        <f t="shared" si="4"/>
        <v>551.1.3007</v>
      </c>
      <c r="O11" s="99" t="str">
        <f t="shared" si="5"/>
        <v>221.1.3007</v>
      </c>
      <c r="P11" s="14" t="str">
        <f t="shared" si="16"/>
        <v>1.1.3007</v>
      </c>
      <c r="R11" s="20" t="s">
        <v>42</v>
      </c>
      <c r="S11" s="16" t="s">
        <v>43</v>
      </c>
      <c r="T11" s="21">
        <v>2016170010007</v>
      </c>
      <c r="U11" s="22" t="s">
        <v>46</v>
      </c>
      <c r="V11" s="16" t="s">
        <v>47</v>
      </c>
      <c r="W11" s="118">
        <v>1200000000</v>
      </c>
      <c r="X11" s="11">
        <v>0</v>
      </c>
      <c r="Y11" s="11">
        <v>0</v>
      </c>
      <c r="Z11" s="11">
        <v>0</v>
      </c>
      <c r="AA11" s="11">
        <v>0</v>
      </c>
      <c r="AB11" s="11">
        <v>617239248</v>
      </c>
      <c r="AC11" s="11">
        <v>0</v>
      </c>
      <c r="AD11" s="11">
        <v>0</v>
      </c>
      <c r="AE11" s="11">
        <v>0</v>
      </c>
      <c r="AF11" s="11">
        <v>0</v>
      </c>
      <c r="AG11" s="11">
        <v>0</v>
      </c>
      <c r="AH11" s="11">
        <v>0</v>
      </c>
      <c r="AI11" s="11">
        <v>0</v>
      </c>
      <c r="AJ11" s="11">
        <v>0</v>
      </c>
      <c r="AK11" s="114">
        <f>SUMIF(Hoja1!$S$4:$S$481,POAI!O11,Hoja1!$T$4:$T$481)</f>
        <v>0</v>
      </c>
      <c r="AL11" s="19">
        <f t="shared" si="17"/>
        <v>1817239248</v>
      </c>
      <c r="AM11" s="22" t="s">
        <v>33</v>
      </c>
    </row>
    <row r="12" spans="1:39" s="14" customFormat="1" ht="47.25" customHeight="1">
      <c r="A12" s="99" t="str">
        <f t="shared" si="6"/>
        <v>111.1.3008</v>
      </c>
      <c r="B12" s="99" t="str">
        <f t="shared" si="7"/>
        <v>331.1.3008</v>
      </c>
      <c r="C12" s="99" t="str">
        <f t="shared" si="8"/>
        <v>331.1.3008</v>
      </c>
      <c r="D12" s="99" t="str">
        <f t="shared" si="9"/>
        <v>331.1.3008</v>
      </c>
      <c r="E12" s="99" t="str">
        <f t="shared" si="10"/>
        <v>331.1.3008</v>
      </c>
      <c r="F12" s="99" t="str">
        <f t="shared" si="11"/>
        <v>331.1.3008</v>
      </c>
      <c r="G12" s="99" t="str">
        <f t="shared" si="12"/>
        <v>N/A1.1.3008</v>
      </c>
      <c r="H12" s="99" t="str">
        <f t="shared" si="13"/>
        <v>331.1.3008</v>
      </c>
      <c r="I12" s="99" t="str">
        <f t="shared" si="14"/>
        <v>N/A1.1.3008</v>
      </c>
      <c r="J12" s="99" t="str">
        <f t="shared" si="15"/>
        <v>331.1.3008</v>
      </c>
      <c r="K12" s="99" t="str">
        <f t="shared" si="1"/>
        <v>441.1.3008</v>
      </c>
      <c r="L12" s="99" t="str">
        <f t="shared" si="2"/>
        <v>22D1.1.3008</v>
      </c>
      <c r="M12" s="99" t="str">
        <f t="shared" si="3"/>
        <v>22N1.1.3008</v>
      </c>
      <c r="N12" s="99" t="str">
        <f t="shared" si="4"/>
        <v>551.1.3008</v>
      </c>
      <c r="O12" s="99" t="str">
        <f t="shared" si="5"/>
        <v>221.1.3008</v>
      </c>
      <c r="P12" s="14" t="str">
        <f t="shared" si="16"/>
        <v>1.1.3008</v>
      </c>
      <c r="R12" s="20" t="s">
        <v>42</v>
      </c>
      <c r="S12" s="16" t="s">
        <v>43</v>
      </c>
      <c r="T12" s="21">
        <v>2016170010008</v>
      </c>
      <c r="U12" s="22" t="s">
        <v>48</v>
      </c>
      <c r="V12" s="16" t="s">
        <v>49</v>
      </c>
      <c r="W12" s="118">
        <v>284550000</v>
      </c>
      <c r="X12" s="11">
        <v>0</v>
      </c>
      <c r="Y12" s="11">
        <v>0</v>
      </c>
      <c r="Z12" s="11">
        <v>0</v>
      </c>
      <c r="AA12" s="11">
        <v>0</v>
      </c>
      <c r="AB12" s="11">
        <v>621996420</v>
      </c>
      <c r="AC12" s="11">
        <v>0</v>
      </c>
      <c r="AD12" s="11">
        <v>0</v>
      </c>
      <c r="AE12" s="11">
        <v>0</v>
      </c>
      <c r="AF12" s="11">
        <v>0</v>
      </c>
      <c r="AG12" s="11">
        <v>0</v>
      </c>
      <c r="AH12" s="11">
        <v>0</v>
      </c>
      <c r="AI12" s="11">
        <v>0</v>
      </c>
      <c r="AJ12" s="11">
        <v>0</v>
      </c>
      <c r="AK12" s="11">
        <v>0</v>
      </c>
      <c r="AL12" s="19">
        <f t="shared" si="17"/>
        <v>906546420</v>
      </c>
      <c r="AM12" s="22" t="s">
        <v>33</v>
      </c>
    </row>
    <row r="13" spans="1:39" s="14" customFormat="1" ht="87.75" customHeight="1">
      <c r="A13" s="99" t="str">
        <f t="shared" si="6"/>
        <v>111.1.3009</v>
      </c>
      <c r="B13" s="99" t="str">
        <f t="shared" si="7"/>
        <v>331.1.3009</v>
      </c>
      <c r="C13" s="99" t="str">
        <f t="shared" si="8"/>
        <v>331.1.3009</v>
      </c>
      <c r="D13" s="99" t="str">
        <f t="shared" si="9"/>
        <v>331.1.3009</v>
      </c>
      <c r="E13" s="99" t="str">
        <f t="shared" si="10"/>
        <v>331.1.3009</v>
      </c>
      <c r="F13" s="99" t="str">
        <f t="shared" si="11"/>
        <v>331.1.3009</v>
      </c>
      <c r="G13" s="99" t="str">
        <f t="shared" si="12"/>
        <v>N/A1.1.3009</v>
      </c>
      <c r="H13" s="99" t="str">
        <f t="shared" si="13"/>
        <v>331.1.3009</v>
      </c>
      <c r="I13" s="99" t="str">
        <f t="shared" si="14"/>
        <v>N/A1.1.3009</v>
      </c>
      <c r="J13" s="99" t="str">
        <f t="shared" si="15"/>
        <v>331.1.3009</v>
      </c>
      <c r="K13" s="99" t="str">
        <f t="shared" si="1"/>
        <v>441.1.3009</v>
      </c>
      <c r="L13" s="99" t="str">
        <f t="shared" si="2"/>
        <v>22D1.1.3009</v>
      </c>
      <c r="M13" s="99" t="str">
        <f t="shared" si="3"/>
        <v>22N1.1.3009</v>
      </c>
      <c r="N13" s="99" t="str">
        <f t="shared" si="4"/>
        <v>551.1.3009</v>
      </c>
      <c r="O13" s="99" t="str">
        <f t="shared" si="5"/>
        <v>221.1.3009</v>
      </c>
      <c r="P13" s="14" t="str">
        <f t="shared" si="16"/>
        <v>1.1.3009</v>
      </c>
      <c r="R13" s="20" t="s">
        <v>42</v>
      </c>
      <c r="S13" s="16" t="s">
        <v>43</v>
      </c>
      <c r="T13" s="21">
        <v>2016170010009</v>
      </c>
      <c r="U13" s="22" t="s">
        <v>50</v>
      </c>
      <c r="V13" s="16" t="s">
        <v>51</v>
      </c>
      <c r="W13" s="118">
        <v>1488900000</v>
      </c>
      <c r="X13" s="11">
        <v>0</v>
      </c>
      <c r="Y13" s="11">
        <v>0</v>
      </c>
      <c r="Z13" s="11">
        <v>0</v>
      </c>
      <c r="AA13" s="11">
        <v>0</v>
      </c>
      <c r="AB13" s="11">
        <v>158974623416</v>
      </c>
      <c r="AC13" s="11">
        <v>0</v>
      </c>
      <c r="AD13" s="11">
        <v>0</v>
      </c>
      <c r="AE13" s="11">
        <v>0</v>
      </c>
      <c r="AF13" s="11">
        <v>0</v>
      </c>
      <c r="AG13" s="11">
        <v>0</v>
      </c>
      <c r="AH13" s="11">
        <v>0</v>
      </c>
      <c r="AI13" s="11">
        <v>0</v>
      </c>
      <c r="AJ13" s="11">
        <v>0</v>
      </c>
      <c r="AK13" s="11">
        <v>0</v>
      </c>
      <c r="AL13" s="19">
        <f t="shared" si="17"/>
        <v>160463523416</v>
      </c>
      <c r="AM13" s="22" t="s">
        <v>33</v>
      </c>
    </row>
    <row r="14" spans="1:39" s="14" customFormat="1" ht="31.5" customHeight="1">
      <c r="A14" s="99" t="str">
        <f t="shared" si="6"/>
        <v>111.1.3011</v>
      </c>
      <c r="B14" s="99" t="str">
        <f t="shared" si="7"/>
        <v>331.1.3011</v>
      </c>
      <c r="C14" s="99" t="str">
        <f t="shared" si="8"/>
        <v>331.1.3011</v>
      </c>
      <c r="D14" s="99" t="str">
        <f t="shared" si="9"/>
        <v>331.1.3011</v>
      </c>
      <c r="E14" s="99" t="str">
        <f t="shared" si="10"/>
        <v>331.1.3011</v>
      </c>
      <c r="F14" s="99" t="str">
        <f t="shared" si="11"/>
        <v>331.1.3011</v>
      </c>
      <c r="G14" s="99" t="str">
        <f t="shared" si="12"/>
        <v>N/A1.1.3011</v>
      </c>
      <c r="H14" s="99" t="str">
        <f t="shared" si="13"/>
        <v>331.1.3011</v>
      </c>
      <c r="I14" s="99" t="str">
        <f t="shared" si="14"/>
        <v>N/A1.1.3011</v>
      </c>
      <c r="J14" s="99" t="str">
        <f t="shared" si="15"/>
        <v>331.1.3011</v>
      </c>
      <c r="K14" s="99" t="str">
        <f t="shared" si="1"/>
        <v>441.1.3011</v>
      </c>
      <c r="L14" s="99" t="str">
        <f t="shared" si="2"/>
        <v>22D1.1.3011</v>
      </c>
      <c r="M14" s="99" t="str">
        <f t="shared" si="3"/>
        <v>22N1.1.3011</v>
      </c>
      <c r="N14" s="99" t="str">
        <f t="shared" si="4"/>
        <v>551.1.3011</v>
      </c>
      <c r="O14" s="99" t="str">
        <f t="shared" si="5"/>
        <v>221.1.3011</v>
      </c>
      <c r="P14" s="14" t="str">
        <f t="shared" si="16"/>
        <v>1.1.3011</v>
      </c>
      <c r="R14" s="20" t="s">
        <v>42</v>
      </c>
      <c r="S14" s="16" t="s">
        <v>43</v>
      </c>
      <c r="T14" s="21">
        <v>2016170010011</v>
      </c>
      <c r="U14" s="22" t="s">
        <v>52</v>
      </c>
      <c r="V14" s="16" t="s">
        <v>53</v>
      </c>
      <c r="W14" s="118">
        <v>150000000</v>
      </c>
      <c r="X14" s="11">
        <v>0</v>
      </c>
      <c r="Y14" s="11">
        <v>0</v>
      </c>
      <c r="Z14" s="11">
        <v>0</v>
      </c>
      <c r="AA14" s="11">
        <v>0</v>
      </c>
      <c r="AB14" s="11">
        <v>0</v>
      </c>
      <c r="AC14" s="11">
        <v>0</v>
      </c>
      <c r="AD14" s="11">
        <v>0</v>
      </c>
      <c r="AE14" s="11">
        <v>0</v>
      </c>
      <c r="AF14" s="11">
        <v>0</v>
      </c>
      <c r="AG14" s="11">
        <v>0</v>
      </c>
      <c r="AH14" s="11">
        <v>0</v>
      </c>
      <c r="AI14" s="11">
        <v>0</v>
      </c>
      <c r="AJ14" s="11">
        <v>0</v>
      </c>
      <c r="AK14" s="11">
        <v>0</v>
      </c>
      <c r="AL14" s="19">
        <f t="shared" si="17"/>
        <v>150000000</v>
      </c>
      <c r="AM14" s="22" t="s">
        <v>33</v>
      </c>
    </row>
    <row r="15" spans="1:39" s="14" customFormat="1" ht="47.25" customHeight="1">
      <c r="A15" s="99" t="str">
        <f t="shared" si="6"/>
        <v>111.1.3013</v>
      </c>
      <c r="B15" s="99" t="str">
        <f t="shared" si="7"/>
        <v>331.1.3013</v>
      </c>
      <c r="C15" s="99" t="str">
        <f t="shared" si="8"/>
        <v>331.1.3013</v>
      </c>
      <c r="D15" s="99" t="str">
        <f t="shared" si="9"/>
        <v>331.1.3013</v>
      </c>
      <c r="E15" s="99" t="str">
        <f t="shared" si="10"/>
        <v>331.1.3013</v>
      </c>
      <c r="F15" s="99" t="str">
        <f t="shared" si="11"/>
        <v>331.1.3013</v>
      </c>
      <c r="G15" s="99" t="str">
        <f t="shared" si="12"/>
        <v>N/A1.1.3013</v>
      </c>
      <c r="H15" s="99" t="str">
        <f t="shared" si="13"/>
        <v>331.1.3013</v>
      </c>
      <c r="I15" s="99" t="str">
        <f t="shared" si="14"/>
        <v>N/A1.1.3013</v>
      </c>
      <c r="J15" s="99" t="str">
        <f t="shared" si="15"/>
        <v>331.1.3013</v>
      </c>
      <c r="K15" s="99" t="str">
        <f t="shared" si="1"/>
        <v>441.1.3013</v>
      </c>
      <c r="L15" s="99" t="str">
        <f t="shared" si="2"/>
        <v>22D1.1.3013</v>
      </c>
      <c r="M15" s="99" t="str">
        <f t="shared" si="3"/>
        <v>22N1.1.3013</v>
      </c>
      <c r="N15" s="99" t="str">
        <f t="shared" si="4"/>
        <v>551.1.3013</v>
      </c>
      <c r="O15" s="99" t="str">
        <f t="shared" si="5"/>
        <v>221.1.3013</v>
      </c>
      <c r="P15" s="14" t="str">
        <f t="shared" si="16"/>
        <v>1.1.3013</v>
      </c>
      <c r="R15" s="20" t="s">
        <v>42</v>
      </c>
      <c r="S15" s="16" t="s">
        <v>43</v>
      </c>
      <c r="T15" s="21">
        <v>2016170010013</v>
      </c>
      <c r="U15" s="22" t="s">
        <v>54</v>
      </c>
      <c r="V15" s="16" t="s">
        <v>55</v>
      </c>
      <c r="W15" s="118">
        <v>1370190278</v>
      </c>
      <c r="X15" s="11">
        <v>0</v>
      </c>
      <c r="Y15" s="11">
        <v>0</v>
      </c>
      <c r="Z15" s="11">
        <v>0</v>
      </c>
      <c r="AA15" s="11">
        <v>0</v>
      </c>
      <c r="AB15" s="11">
        <v>941991458</v>
      </c>
      <c r="AC15" s="11">
        <v>0</v>
      </c>
      <c r="AD15" s="11">
        <v>0</v>
      </c>
      <c r="AE15" s="11">
        <v>0</v>
      </c>
      <c r="AF15" s="11">
        <v>0</v>
      </c>
      <c r="AG15" s="11">
        <v>0</v>
      </c>
      <c r="AH15" s="11">
        <v>0</v>
      </c>
      <c r="AI15" s="11">
        <v>0</v>
      </c>
      <c r="AJ15" s="11">
        <v>0</v>
      </c>
      <c r="AK15" s="114">
        <v>31050000</v>
      </c>
      <c r="AL15" s="19">
        <f t="shared" si="17"/>
        <v>2343231736</v>
      </c>
      <c r="AM15" s="22" t="s">
        <v>33</v>
      </c>
    </row>
    <row r="16" spans="1:39" s="14" customFormat="1" ht="66.75" customHeight="1">
      <c r="A16" s="99" t="str">
        <f t="shared" si="6"/>
        <v>111.1.4014</v>
      </c>
      <c r="B16" s="99" t="str">
        <f t="shared" si="7"/>
        <v>331.1.4014</v>
      </c>
      <c r="C16" s="99" t="str">
        <f t="shared" si="8"/>
        <v>331.1.4014</v>
      </c>
      <c r="D16" s="99" t="str">
        <f t="shared" si="9"/>
        <v>331.1.4014</v>
      </c>
      <c r="E16" s="99" t="str">
        <f t="shared" si="10"/>
        <v>331.1.4014</v>
      </c>
      <c r="F16" s="99" t="str">
        <f t="shared" si="11"/>
        <v>331.1.4014</v>
      </c>
      <c r="G16" s="99" t="str">
        <f t="shared" si="12"/>
        <v>N/A1.1.4014</v>
      </c>
      <c r="H16" s="99" t="str">
        <f t="shared" si="13"/>
        <v>331.1.4014</v>
      </c>
      <c r="I16" s="99" t="str">
        <f t="shared" si="14"/>
        <v>N/A1.1.4014</v>
      </c>
      <c r="J16" s="99" t="str">
        <f t="shared" si="15"/>
        <v>331.1.4014</v>
      </c>
      <c r="K16" s="99" t="str">
        <f t="shared" si="1"/>
        <v>441.1.4014</v>
      </c>
      <c r="L16" s="99" t="str">
        <f t="shared" si="2"/>
        <v>22D1.1.4014</v>
      </c>
      <c r="M16" s="99" t="str">
        <f t="shared" si="3"/>
        <v>22N1.1.4014</v>
      </c>
      <c r="N16" s="99" t="str">
        <f t="shared" si="4"/>
        <v>551.1.4014</v>
      </c>
      <c r="O16" s="99" t="str">
        <f t="shared" si="5"/>
        <v>221.1.4014</v>
      </c>
      <c r="P16" s="14" t="str">
        <f t="shared" si="16"/>
        <v>1.1.4014</v>
      </c>
      <c r="R16" s="20" t="s">
        <v>56</v>
      </c>
      <c r="S16" s="16" t="s">
        <v>57</v>
      </c>
      <c r="T16" s="21">
        <v>2016170010014</v>
      </c>
      <c r="U16" s="22" t="s">
        <v>58</v>
      </c>
      <c r="V16" s="16" t="s">
        <v>59</v>
      </c>
      <c r="W16" s="118">
        <v>1000000000</v>
      </c>
      <c r="X16" s="11">
        <v>0</v>
      </c>
      <c r="Y16" s="11">
        <v>0</v>
      </c>
      <c r="Z16" s="11">
        <v>0</v>
      </c>
      <c r="AA16" s="11">
        <v>0</v>
      </c>
      <c r="AB16" s="11">
        <v>0</v>
      </c>
      <c r="AC16" s="11">
        <v>0</v>
      </c>
      <c r="AD16" s="11">
        <v>0</v>
      </c>
      <c r="AE16" s="11">
        <v>0</v>
      </c>
      <c r="AF16" s="11">
        <v>0</v>
      </c>
      <c r="AG16" s="11">
        <v>0</v>
      </c>
      <c r="AH16" s="11">
        <v>0</v>
      </c>
      <c r="AI16" s="11">
        <v>0</v>
      </c>
      <c r="AJ16" s="11">
        <v>0</v>
      </c>
      <c r="AK16" s="11">
        <v>0</v>
      </c>
      <c r="AL16" s="19">
        <f t="shared" si="17"/>
        <v>1000000000</v>
      </c>
      <c r="AM16" s="22" t="s">
        <v>33</v>
      </c>
    </row>
    <row r="17" spans="1:39" s="14" customFormat="1" ht="73.5" customHeight="1">
      <c r="A17" s="99" t="str">
        <f t="shared" si="6"/>
        <v>111.3.3015</v>
      </c>
      <c r="B17" s="99" t="str">
        <f t="shared" si="7"/>
        <v>331.3.3015</v>
      </c>
      <c r="C17" s="99" t="str">
        <f t="shared" si="8"/>
        <v>331.3.3015</v>
      </c>
      <c r="D17" s="99" t="str">
        <f t="shared" si="9"/>
        <v>331.3.3015</v>
      </c>
      <c r="E17" s="99" t="str">
        <f t="shared" si="10"/>
        <v>331.3.3015</v>
      </c>
      <c r="F17" s="99" t="str">
        <f t="shared" si="11"/>
        <v>331.3.3015</v>
      </c>
      <c r="G17" s="99" t="str">
        <f t="shared" si="12"/>
        <v>N/A1.3.3015</v>
      </c>
      <c r="H17" s="99" t="str">
        <f t="shared" si="13"/>
        <v>331.3.3015</v>
      </c>
      <c r="I17" s="99" t="str">
        <f t="shared" si="14"/>
        <v>N/A1.3.3015</v>
      </c>
      <c r="J17" s="99" t="str">
        <f t="shared" si="15"/>
        <v>331.3.3015</v>
      </c>
      <c r="K17" s="99" t="str">
        <f t="shared" si="1"/>
        <v>441.3.3015</v>
      </c>
      <c r="L17" s="99" t="str">
        <f t="shared" si="2"/>
        <v>22D1.3.3015</v>
      </c>
      <c r="M17" s="99" t="str">
        <f t="shared" si="3"/>
        <v>22N1.3.3015</v>
      </c>
      <c r="N17" s="99" t="str">
        <f t="shared" si="4"/>
        <v>551.3.3015</v>
      </c>
      <c r="O17" s="99" t="str">
        <f t="shared" si="5"/>
        <v>221.3.3015</v>
      </c>
      <c r="P17" s="14" t="str">
        <f t="shared" si="16"/>
        <v>1.3.3015</v>
      </c>
      <c r="R17" s="15" t="s">
        <v>60</v>
      </c>
      <c r="S17" s="16" t="s">
        <v>61</v>
      </c>
      <c r="T17" s="23">
        <v>2016170010015</v>
      </c>
      <c r="U17" s="22" t="s">
        <v>62</v>
      </c>
      <c r="V17" s="16" t="s">
        <v>63</v>
      </c>
      <c r="W17" s="118">
        <v>1116609300</v>
      </c>
      <c r="X17" s="11">
        <v>0</v>
      </c>
      <c r="Y17" s="11">
        <v>0</v>
      </c>
      <c r="Z17" s="11">
        <v>0</v>
      </c>
      <c r="AA17" s="11">
        <v>0</v>
      </c>
      <c r="AB17" s="11">
        <v>0</v>
      </c>
      <c r="AC17" s="11">
        <v>0</v>
      </c>
      <c r="AD17" s="11">
        <v>0</v>
      </c>
      <c r="AE17" s="11">
        <v>0</v>
      </c>
      <c r="AF17" s="11">
        <v>0</v>
      </c>
      <c r="AG17" s="11">
        <v>0</v>
      </c>
      <c r="AH17" s="11">
        <v>0</v>
      </c>
      <c r="AI17" s="11">
        <v>0</v>
      </c>
      <c r="AJ17" s="11">
        <v>0</v>
      </c>
      <c r="AK17" s="114">
        <v>1228396200</v>
      </c>
      <c r="AL17" s="19">
        <f t="shared" si="17"/>
        <v>2345005500</v>
      </c>
      <c r="AM17" s="22" t="s">
        <v>93</v>
      </c>
    </row>
    <row r="18" spans="1:39" s="14" customFormat="1" ht="47.25" customHeight="1">
      <c r="A18" s="99" t="str">
        <f t="shared" si="6"/>
        <v>111.3.3016</v>
      </c>
      <c r="B18" s="99" t="str">
        <f t="shared" si="7"/>
        <v>331.3.3016</v>
      </c>
      <c r="C18" s="99" t="str">
        <f t="shared" si="8"/>
        <v>331.3.3016</v>
      </c>
      <c r="D18" s="99" t="str">
        <f t="shared" si="9"/>
        <v>331.3.3016</v>
      </c>
      <c r="E18" s="99" t="str">
        <f t="shared" si="10"/>
        <v>331.3.3016</v>
      </c>
      <c r="F18" s="99" t="str">
        <f t="shared" si="11"/>
        <v>331.3.3016</v>
      </c>
      <c r="G18" s="99" t="str">
        <f t="shared" si="12"/>
        <v>N/A1.3.3016</v>
      </c>
      <c r="H18" s="99" t="str">
        <f t="shared" si="13"/>
        <v>331.3.3016</v>
      </c>
      <c r="I18" s="99" t="str">
        <f t="shared" si="14"/>
        <v>N/A1.3.3016</v>
      </c>
      <c r="J18" s="99" t="str">
        <f t="shared" si="15"/>
        <v>331.3.3016</v>
      </c>
      <c r="K18" s="99" t="str">
        <f t="shared" si="1"/>
        <v>441.3.3016</v>
      </c>
      <c r="L18" s="99" t="str">
        <f t="shared" si="2"/>
        <v>22D1.3.3016</v>
      </c>
      <c r="M18" s="99" t="str">
        <f t="shared" si="3"/>
        <v>22N1.3.3016</v>
      </c>
      <c r="N18" s="99" t="str">
        <f t="shared" si="4"/>
        <v>551.3.3016</v>
      </c>
      <c r="O18" s="99" t="str">
        <f t="shared" si="5"/>
        <v>221.3.3016</v>
      </c>
      <c r="P18" s="14" t="str">
        <f t="shared" si="16"/>
        <v>1.3.3016</v>
      </c>
      <c r="R18" s="15" t="s">
        <v>60</v>
      </c>
      <c r="S18" s="16" t="s">
        <v>61</v>
      </c>
      <c r="T18" s="23">
        <v>2016170010016</v>
      </c>
      <c r="U18" s="22" t="s">
        <v>64</v>
      </c>
      <c r="V18" s="16" t="s">
        <v>65</v>
      </c>
      <c r="W18" s="118">
        <v>1159710796</v>
      </c>
      <c r="X18" s="11">
        <v>0</v>
      </c>
      <c r="Y18" s="11">
        <v>0</v>
      </c>
      <c r="Z18" s="11">
        <v>0</v>
      </c>
      <c r="AA18" s="11">
        <v>0</v>
      </c>
      <c r="AB18" s="11">
        <v>0</v>
      </c>
      <c r="AC18" s="11">
        <v>0</v>
      </c>
      <c r="AD18" s="11">
        <v>0</v>
      </c>
      <c r="AE18" s="11">
        <v>0</v>
      </c>
      <c r="AF18" s="11">
        <v>0</v>
      </c>
      <c r="AG18" s="11">
        <v>0</v>
      </c>
      <c r="AH18" s="11">
        <v>0</v>
      </c>
      <c r="AI18" s="11">
        <v>0</v>
      </c>
      <c r="AJ18" s="11">
        <v>0</v>
      </c>
      <c r="AK18" s="114">
        <v>2866257800</v>
      </c>
      <c r="AL18" s="19">
        <f t="shared" si="17"/>
        <v>4025968596</v>
      </c>
      <c r="AM18" s="22" t="s">
        <v>93</v>
      </c>
    </row>
    <row r="19" spans="1:39" s="14" customFormat="1" ht="63" customHeight="1">
      <c r="A19" s="99" t="str">
        <f t="shared" si="6"/>
        <v>111.3.3017</v>
      </c>
      <c r="B19" s="99" t="str">
        <f t="shared" si="7"/>
        <v>331.3.3017</v>
      </c>
      <c r="C19" s="99" t="str">
        <f t="shared" si="8"/>
        <v>331.3.3017</v>
      </c>
      <c r="D19" s="99" t="str">
        <f t="shared" si="9"/>
        <v>331.3.3017</v>
      </c>
      <c r="E19" s="99" t="str">
        <f t="shared" si="10"/>
        <v>331.3.3017</v>
      </c>
      <c r="F19" s="99" t="str">
        <f t="shared" si="11"/>
        <v>331.3.3017</v>
      </c>
      <c r="G19" s="99" t="str">
        <f t="shared" si="12"/>
        <v>N/A1.3.3017</v>
      </c>
      <c r="H19" s="99" t="str">
        <f t="shared" si="13"/>
        <v>331.3.3017</v>
      </c>
      <c r="I19" s="99" t="str">
        <f t="shared" si="14"/>
        <v>N/A1.3.3017</v>
      </c>
      <c r="J19" s="99" t="str">
        <f t="shared" si="15"/>
        <v>331.3.3017</v>
      </c>
      <c r="K19" s="99" t="str">
        <f t="shared" si="1"/>
        <v>441.3.3017</v>
      </c>
      <c r="L19" s="99" t="str">
        <f t="shared" si="2"/>
        <v>22D1.3.3017</v>
      </c>
      <c r="M19" s="99" t="str">
        <f t="shared" si="3"/>
        <v>22N1.3.3017</v>
      </c>
      <c r="N19" s="99" t="str">
        <f t="shared" si="4"/>
        <v>551.3.3017</v>
      </c>
      <c r="O19" s="99" t="str">
        <f t="shared" si="5"/>
        <v>221.3.3017</v>
      </c>
      <c r="P19" s="14" t="str">
        <f t="shared" si="16"/>
        <v>1.3.3017</v>
      </c>
      <c r="R19" s="15" t="s">
        <v>60</v>
      </c>
      <c r="S19" s="16" t="s">
        <v>61</v>
      </c>
      <c r="T19" s="23">
        <v>2016170010017</v>
      </c>
      <c r="U19" s="22" t="s">
        <v>66</v>
      </c>
      <c r="V19" s="16" t="s">
        <v>67</v>
      </c>
      <c r="W19" s="118">
        <v>144790700</v>
      </c>
      <c r="X19" s="11">
        <v>0</v>
      </c>
      <c r="Y19" s="11">
        <v>0</v>
      </c>
      <c r="Z19" s="11">
        <v>0</v>
      </c>
      <c r="AA19" s="11">
        <v>0</v>
      </c>
      <c r="AB19" s="11">
        <v>0</v>
      </c>
      <c r="AC19" s="11">
        <v>0</v>
      </c>
      <c r="AD19" s="11">
        <v>0</v>
      </c>
      <c r="AE19" s="11">
        <v>0</v>
      </c>
      <c r="AF19" s="11">
        <v>0</v>
      </c>
      <c r="AG19" s="11">
        <v>0</v>
      </c>
      <c r="AH19" s="11">
        <v>0</v>
      </c>
      <c r="AI19" s="11">
        <v>0</v>
      </c>
      <c r="AJ19" s="11">
        <v>0</v>
      </c>
      <c r="AK19" s="11">
        <v>0</v>
      </c>
      <c r="AL19" s="19">
        <f t="shared" si="17"/>
        <v>144790700</v>
      </c>
      <c r="AM19" s="22" t="s">
        <v>93</v>
      </c>
    </row>
    <row r="20" spans="1:39" s="14" customFormat="1" ht="39.75" customHeight="1">
      <c r="A20" s="99" t="str">
        <f t="shared" si="6"/>
        <v>111.3.6018</v>
      </c>
      <c r="B20" s="99" t="str">
        <f t="shared" si="7"/>
        <v>331.3.6018</v>
      </c>
      <c r="C20" s="99" t="str">
        <f t="shared" si="8"/>
        <v>331.3.6018</v>
      </c>
      <c r="D20" s="99" t="str">
        <f t="shared" si="9"/>
        <v>331.3.6018</v>
      </c>
      <c r="E20" s="99" t="str">
        <f t="shared" si="10"/>
        <v>331.3.6018</v>
      </c>
      <c r="F20" s="99" t="str">
        <f t="shared" si="11"/>
        <v>331.3.6018</v>
      </c>
      <c r="G20" s="99" t="str">
        <f t="shared" si="12"/>
        <v>N/A1.3.6018</v>
      </c>
      <c r="H20" s="99" t="str">
        <f t="shared" si="13"/>
        <v>331.3.6018</v>
      </c>
      <c r="I20" s="99" t="str">
        <f t="shared" si="14"/>
        <v>N/A1.3.6018</v>
      </c>
      <c r="J20" s="99" t="str">
        <f t="shared" si="15"/>
        <v>331.3.6018</v>
      </c>
      <c r="K20" s="99" t="str">
        <f t="shared" si="1"/>
        <v>441.3.6018</v>
      </c>
      <c r="L20" s="99" t="str">
        <f t="shared" si="2"/>
        <v>22D1.3.6018</v>
      </c>
      <c r="M20" s="99" t="str">
        <f t="shared" si="3"/>
        <v>22N1.3.6018</v>
      </c>
      <c r="N20" s="99" t="str">
        <f t="shared" si="4"/>
        <v>551.3.6018</v>
      </c>
      <c r="O20" s="99" t="str">
        <f t="shared" si="5"/>
        <v>221.3.6018</v>
      </c>
      <c r="P20" s="14" t="str">
        <f t="shared" si="16"/>
        <v>1.3.6018</v>
      </c>
      <c r="R20" s="15" t="s">
        <v>68</v>
      </c>
      <c r="S20" s="16" t="s">
        <v>69</v>
      </c>
      <c r="T20" s="23">
        <v>2016170010018</v>
      </c>
      <c r="U20" s="22" t="s">
        <v>70</v>
      </c>
      <c r="V20" s="16" t="s">
        <v>71</v>
      </c>
      <c r="W20" s="118">
        <v>37100000</v>
      </c>
      <c r="X20" s="11">
        <v>0</v>
      </c>
      <c r="Y20" s="11">
        <v>0</v>
      </c>
      <c r="Z20" s="11">
        <v>0</v>
      </c>
      <c r="AA20" s="11">
        <v>0</v>
      </c>
      <c r="AB20" s="11">
        <v>0</v>
      </c>
      <c r="AC20" s="11">
        <v>0</v>
      </c>
      <c r="AD20" s="11">
        <v>0</v>
      </c>
      <c r="AE20" s="11">
        <v>0</v>
      </c>
      <c r="AF20" s="11">
        <v>0</v>
      </c>
      <c r="AG20" s="11">
        <v>0</v>
      </c>
      <c r="AH20" s="11">
        <v>0</v>
      </c>
      <c r="AI20" s="11">
        <v>0</v>
      </c>
      <c r="AJ20" s="11">
        <v>0</v>
      </c>
      <c r="AK20" s="11">
        <v>0</v>
      </c>
      <c r="AL20" s="19">
        <f t="shared" si="17"/>
        <v>37100000</v>
      </c>
      <c r="AM20" s="22" t="s">
        <v>93</v>
      </c>
    </row>
    <row r="21" spans="1:39" s="14" customFormat="1" ht="31.5" customHeight="1">
      <c r="A21" s="99" t="str">
        <f t="shared" si="6"/>
        <v>111.3.9019</v>
      </c>
      <c r="B21" s="99" t="str">
        <f t="shared" si="7"/>
        <v>331.3.9019</v>
      </c>
      <c r="C21" s="99" t="str">
        <f t="shared" si="8"/>
        <v>331.3.9019</v>
      </c>
      <c r="D21" s="99" t="str">
        <f t="shared" si="9"/>
        <v>331.3.9019</v>
      </c>
      <c r="E21" s="99" t="str">
        <f t="shared" si="10"/>
        <v>331.3.9019</v>
      </c>
      <c r="F21" s="99" t="str">
        <f t="shared" si="11"/>
        <v>331.3.9019</v>
      </c>
      <c r="G21" s="99" t="str">
        <f t="shared" si="12"/>
        <v>N/A1.3.9019</v>
      </c>
      <c r="H21" s="99" t="str">
        <f t="shared" si="13"/>
        <v>331.3.9019</v>
      </c>
      <c r="I21" s="99" t="str">
        <f t="shared" si="14"/>
        <v>N/A1.3.9019</v>
      </c>
      <c r="J21" s="99" t="str">
        <f t="shared" si="15"/>
        <v>331.3.9019</v>
      </c>
      <c r="K21" s="99" t="str">
        <f t="shared" si="1"/>
        <v>441.3.9019</v>
      </c>
      <c r="L21" s="99" t="str">
        <f t="shared" si="2"/>
        <v>22D1.3.9019</v>
      </c>
      <c r="M21" s="99" t="str">
        <f t="shared" si="3"/>
        <v>22N1.3.9019</v>
      </c>
      <c r="N21" s="99" t="str">
        <f t="shared" si="4"/>
        <v>551.3.9019</v>
      </c>
      <c r="O21" s="99" t="str">
        <f t="shared" si="5"/>
        <v>221.3.9019</v>
      </c>
      <c r="P21" s="14" t="str">
        <f t="shared" si="16"/>
        <v>1.3.9019</v>
      </c>
      <c r="R21" s="15" t="s">
        <v>72</v>
      </c>
      <c r="S21" s="16" t="s">
        <v>73</v>
      </c>
      <c r="T21" s="23">
        <v>2016170010019</v>
      </c>
      <c r="U21" s="22" t="s">
        <v>74</v>
      </c>
      <c r="V21" s="16" t="s">
        <v>75</v>
      </c>
      <c r="W21" s="118">
        <v>22880000</v>
      </c>
      <c r="X21" s="11">
        <v>0</v>
      </c>
      <c r="Y21" s="11">
        <v>0</v>
      </c>
      <c r="Z21" s="11">
        <v>0</v>
      </c>
      <c r="AA21" s="11">
        <v>0</v>
      </c>
      <c r="AB21" s="11">
        <v>0</v>
      </c>
      <c r="AC21" s="11">
        <v>0</v>
      </c>
      <c r="AD21" s="11">
        <v>0</v>
      </c>
      <c r="AE21" s="11">
        <v>0</v>
      </c>
      <c r="AF21" s="11">
        <v>0</v>
      </c>
      <c r="AG21" s="11">
        <v>0</v>
      </c>
      <c r="AH21" s="11">
        <v>0</v>
      </c>
      <c r="AI21" s="11">
        <v>0</v>
      </c>
      <c r="AJ21" s="11">
        <v>0</v>
      </c>
      <c r="AK21" s="11">
        <v>0</v>
      </c>
      <c r="AL21" s="19">
        <f t="shared" si="17"/>
        <v>22880000</v>
      </c>
      <c r="AM21" s="22" t="s">
        <v>120</v>
      </c>
    </row>
    <row r="22" spans="1:39" s="14" customFormat="1" ht="58.5" customHeight="1">
      <c r="A22" s="99" t="str">
        <f t="shared" si="6"/>
        <v>111.3.8020</v>
      </c>
      <c r="B22" s="99" t="str">
        <f t="shared" si="7"/>
        <v>331.3.8020</v>
      </c>
      <c r="C22" s="99" t="str">
        <f t="shared" si="8"/>
        <v>331.3.8020</v>
      </c>
      <c r="D22" s="99" t="str">
        <f t="shared" si="9"/>
        <v>331.3.8020</v>
      </c>
      <c r="E22" s="99" t="str">
        <f t="shared" si="10"/>
        <v>331.3.8020</v>
      </c>
      <c r="F22" s="99" t="str">
        <f t="shared" si="11"/>
        <v>331.3.8020</v>
      </c>
      <c r="G22" s="99" t="str">
        <f t="shared" si="12"/>
        <v>N/A1.3.8020</v>
      </c>
      <c r="H22" s="99" t="str">
        <f t="shared" si="13"/>
        <v>331.3.8020</v>
      </c>
      <c r="I22" s="99" t="str">
        <f t="shared" si="14"/>
        <v>N/A1.3.8020</v>
      </c>
      <c r="J22" s="99" t="str">
        <f t="shared" si="15"/>
        <v>331.3.8020</v>
      </c>
      <c r="K22" s="99" t="str">
        <f t="shared" si="1"/>
        <v>441.3.8020</v>
      </c>
      <c r="L22" s="99" t="str">
        <f t="shared" si="2"/>
        <v>22D1.3.8020</v>
      </c>
      <c r="M22" s="99" t="str">
        <f t="shared" si="3"/>
        <v>22N1.3.8020</v>
      </c>
      <c r="N22" s="99" t="str">
        <f t="shared" si="4"/>
        <v>551.3.8020</v>
      </c>
      <c r="O22" s="99" t="str">
        <f t="shared" si="5"/>
        <v>221.3.8020</v>
      </c>
      <c r="P22" s="14" t="str">
        <f t="shared" si="16"/>
        <v>1.3.8020</v>
      </c>
      <c r="R22" s="15" t="s">
        <v>76</v>
      </c>
      <c r="S22" s="16" t="s">
        <v>77</v>
      </c>
      <c r="T22" s="23">
        <v>2016170010020</v>
      </c>
      <c r="U22" s="22" t="s">
        <v>78</v>
      </c>
      <c r="V22" s="16" t="s">
        <v>79</v>
      </c>
      <c r="W22" s="118">
        <v>567100000</v>
      </c>
      <c r="X22" s="11">
        <v>0</v>
      </c>
      <c r="Y22" s="11">
        <v>0</v>
      </c>
      <c r="Z22" s="11">
        <v>0</v>
      </c>
      <c r="AA22" s="11">
        <v>0</v>
      </c>
      <c r="AB22" s="11">
        <v>0</v>
      </c>
      <c r="AC22" s="11">
        <v>0</v>
      </c>
      <c r="AD22" s="11">
        <v>0</v>
      </c>
      <c r="AE22" s="11">
        <v>0</v>
      </c>
      <c r="AF22" s="11">
        <v>0</v>
      </c>
      <c r="AG22" s="11">
        <v>0</v>
      </c>
      <c r="AH22" s="11">
        <v>0</v>
      </c>
      <c r="AI22" s="11">
        <v>0</v>
      </c>
      <c r="AJ22" s="11">
        <v>0</v>
      </c>
      <c r="AK22" s="11">
        <v>0</v>
      </c>
      <c r="AL22" s="19">
        <f t="shared" si="17"/>
        <v>567100000</v>
      </c>
      <c r="AM22" s="22" t="s">
        <v>93</v>
      </c>
    </row>
    <row r="23" spans="1:39" s="14" customFormat="1" ht="59.25" customHeight="1">
      <c r="A23" s="99" t="str">
        <f t="shared" si="6"/>
        <v>111.3.8021</v>
      </c>
      <c r="B23" s="99" t="str">
        <f t="shared" si="7"/>
        <v>331.3.8021</v>
      </c>
      <c r="C23" s="99" t="str">
        <f t="shared" si="8"/>
        <v>331.3.8021</v>
      </c>
      <c r="D23" s="99" t="str">
        <f t="shared" si="9"/>
        <v>331.3.8021</v>
      </c>
      <c r="E23" s="99" t="str">
        <f t="shared" si="10"/>
        <v>331.3.8021</v>
      </c>
      <c r="F23" s="99" t="str">
        <f t="shared" si="11"/>
        <v>331.3.8021</v>
      </c>
      <c r="G23" s="99" t="str">
        <f t="shared" si="12"/>
        <v>N/A1.3.8021</v>
      </c>
      <c r="H23" s="99" t="str">
        <f t="shared" si="13"/>
        <v>331.3.8021</v>
      </c>
      <c r="I23" s="99" t="str">
        <f t="shared" si="14"/>
        <v>N/A1.3.8021</v>
      </c>
      <c r="J23" s="99" t="str">
        <f t="shared" si="15"/>
        <v>331.3.8021</v>
      </c>
      <c r="K23" s="99" t="str">
        <f t="shared" si="1"/>
        <v>441.3.8021</v>
      </c>
      <c r="L23" s="99" t="str">
        <f t="shared" si="2"/>
        <v>22D1.3.8021</v>
      </c>
      <c r="M23" s="99" t="str">
        <f t="shared" si="3"/>
        <v>22N1.3.8021</v>
      </c>
      <c r="N23" s="99" t="str">
        <f t="shared" si="4"/>
        <v>551.3.8021</v>
      </c>
      <c r="O23" s="99" t="str">
        <f t="shared" si="5"/>
        <v>221.3.8021</v>
      </c>
      <c r="P23" s="14" t="str">
        <f t="shared" si="16"/>
        <v>1.3.8021</v>
      </c>
      <c r="R23" s="15" t="s">
        <v>76</v>
      </c>
      <c r="S23" s="16" t="s">
        <v>77</v>
      </c>
      <c r="T23" s="23">
        <v>2016170010021</v>
      </c>
      <c r="U23" s="22" t="s">
        <v>80</v>
      </c>
      <c r="V23" s="16" t="s">
        <v>81</v>
      </c>
      <c r="W23" s="118">
        <v>180200000</v>
      </c>
      <c r="X23" s="11">
        <v>0</v>
      </c>
      <c r="Y23" s="11">
        <v>0</v>
      </c>
      <c r="Z23" s="11">
        <v>0</v>
      </c>
      <c r="AA23" s="11">
        <v>0</v>
      </c>
      <c r="AB23" s="11">
        <v>0</v>
      </c>
      <c r="AC23" s="11">
        <v>0</v>
      </c>
      <c r="AD23" s="11">
        <v>0</v>
      </c>
      <c r="AE23" s="11">
        <v>0</v>
      </c>
      <c r="AF23" s="11">
        <v>0</v>
      </c>
      <c r="AG23" s="11">
        <v>0</v>
      </c>
      <c r="AH23" s="11">
        <v>0</v>
      </c>
      <c r="AI23" s="11">
        <v>0</v>
      </c>
      <c r="AJ23" s="11">
        <v>0</v>
      </c>
      <c r="AK23" s="11">
        <v>0</v>
      </c>
      <c r="AL23" s="19">
        <f t="shared" si="17"/>
        <v>180200000</v>
      </c>
      <c r="AM23" s="22" t="s">
        <v>93</v>
      </c>
    </row>
    <row r="24" spans="1:39" s="14" customFormat="1" ht="60.75" customHeight="1">
      <c r="A24" s="99" t="str">
        <f t="shared" si="6"/>
        <v>113.3.1022</v>
      </c>
      <c r="B24" s="99" t="str">
        <f t="shared" si="7"/>
        <v>333.3.1022</v>
      </c>
      <c r="C24" s="99" t="str">
        <f t="shared" si="8"/>
        <v>333.3.1022</v>
      </c>
      <c r="D24" s="99" t="str">
        <f t="shared" si="9"/>
        <v>333.3.1022</v>
      </c>
      <c r="E24" s="99" t="str">
        <f t="shared" si="10"/>
        <v>333.3.1022</v>
      </c>
      <c r="F24" s="99" t="str">
        <f t="shared" si="11"/>
        <v>333.3.1022</v>
      </c>
      <c r="G24" s="99" t="str">
        <f t="shared" si="12"/>
        <v>N/A3.3.1022</v>
      </c>
      <c r="H24" s="99" t="str">
        <f t="shared" si="13"/>
        <v>333.3.1022</v>
      </c>
      <c r="I24" s="99" t="str">
        <f t="shared" si="14"/>
        <v>N/A3.3.1022</v>
      </c>
      <c r="J24" s="99" t="str">
        <f t="shared" si="15"/>
        <v>333.3.1022</v>
      </c>
      <c r="K24" s="99" t="str">
        <f t="shared" si="1"/>
        <v>443.3.1022</v>
      </c>
      <c r="L24" s="99" t="str">
        <f t="shared" si="2"/>
        <v>22D3.3.1022</v>
      </c>
      <c r="M24" s="99" t="str">
        <f t="shared" si="3"/>
        <v>22N3.3.1022</v>
      </c>
      <c r="N24" s="99" t="str">
        <f t="shared" si="4"/>
        <v>553.3.1022</v>
      </c>
      <c r="O24" s="99" t="str">
        <f t="shared" si="5"/>
        <v>223.3.1022</v>
      </c>
      <c r="P24" s="14" t="str">
        <f t="shared" si="16"/>
        <v>3.3.1022</v>
      </c>
      <c r="R24" s="24" t="s">
        <v>735</v>
      </c>
      <c r="S24" s="16" t="s">
        <v>83</v>
      </c>
      <c r="T24" s="23">
        <v>2016170010022</v>
      </c>
      <c r="U24" s="22" t="s">
        <v>84</v>
      </c>
      <c r="V24" s="16" t="s">
        <v>85</v>
      </c>
      <c r="W24" s="118">
        <v>95400000</v>
      </c>
      <c r="X24" s="11">
        <v>0</v>
      </c>
      <c r="Y24" s="11">
        <v>0</v>
      </c>
      <c r="Z24" s="11">
        <v>0</v>
      </c>
      <c r="AA24" s="11">
        <v>0</v>
      </c>
      <c r="AB24" s="11">
        <v>0</v>
      </c>
      <c r="AC24" s="11">
        <v>0</v>
      </c>
      <c r="AD24" s="11">
        <v>0</v>
      </c>
      <c r="AE24" s="11">
        <v>0</v>
      </c>
      <c r="AF24" s="11">
        <v>0</v>
      </c>
      <c r="AG24" s="11">
        <v>0</v>
      </c>
      <c r="AH24" s="11">
        <v>0</v>
      </c>
      <c r="AI24" s="11">
        <v>0</v>
      </c>
      <c r="AJ24" s="11">
        <v>0</v>
      </c>
      <c r="AK24" s="11">
        <v>0</v>
      </c>
      <c r="AL24" s="19">
        <f t="shared" si="17"/>
        <v>95400000</v>
      </c>
      <c r="AM24" s="22" t="s">
        <v>93</v>
      </c>
    </row>
    <row r="25" spans="1:39" s="14" customFormat="1" ht="52.5" customHeight="1">
      <c r="A25" s="99" t="str">
        <f t="shared" si="6"/>
        <v>113.3.1042</v>
      </c>
      <c r="B25" s="99" t="str">
        <f t="shared" si="7"/>
        <v>333.3.1042</v>
      </c>
      <c r="C25" s="99" t="str">
        <f t="shared" si="8"/>
        <v>333.3.1042</v>
      </c>
      <c r="D25" s="99" t="str">
        <f t="shared" si="9"/>
        <v>333.3.1042</v>
      </c>
      <c r="E25" s="99" t="str">
        <f t="shared" si="10"/>
        <v>333.3.1042</v>
      </c>
      <c r="F25" s="99" t="str">
        <f t="shared" si="11"/>
        <v>333.3.1042</v>
      </c>
      <c r="G25" s="99" t="str">
        <f t="shared" si="12"/>
        <v>N/A3.3.1042</v>
      </c>
      <c r="H25" s="99" t="str">
        <f t="shared" si="13"/>
        <v>333.3.1042</v>
      </c>
      <c r="I25" s="99" t="str">
        <f t="shared" si="14"/>
        <v>N/A3.3.1042</v>
      </c>
      <c r="J25" s="99" t="str">
        <f t="shared" si="15"/>
        <v>333.3.1042</v>
      </c>
      <c r="K25" s="99" t="str">
        <f t="shared" si="1"/>
        <v>443.3.1042</v>
      </c>
      <c r="L25" s="99" t="str">
        <f t="shared" si="2"/>
        <v>22D3.3.1042</v>
      </c>
      <c r="M25" s="99" t="str">
        <f t="shared" si="3"/>
        <v>22N3.3.1042</v>
      </c>
      <c r="N25" s="99" t="str">
        <f t="shared" si="4"/>
        <v>553.3.1042</v>
      </c>
      <c r="O25" s="99" t="str">
        <f t="shared" si="5"/>
        <v>223.3.1042</v>
      </c>
      <c r="P25" s="14" t="str">
        <f t="shared" si="16"/>
        <v>3.3.1042</v>
      </c>
      <c r="R25" s="24" t="s">
        <v>735</v>
      </c>
      <c r="S25" s="16" t="s">
        <v>86</v>
      </c>
      <c r="T25" s="23">
        <v>2016170010042</v>
      </c>
      <c r="U25" s="22" t="s">
        <v>87</v>
      </c>
      <c r="V25" s="22" t="s">
        <v>88</v>
      </c>
      <c r="W25" s="118">
        <v>1422467200</v>
      </c>
      <c r="X25" s="11">
        <v>0</v>
      </c>
      <c r="Y25" s="11">
        <v>0</v>
      </c>
      <c r="Z25" s="11">
        <v>0</v>
      </c>
      <c r="AA25" s="11">
        <v>0</v>
      </c>
      <c r="AB25" s="11">
        <v>0</v>
      </c>
      <c r="AC25" s="11">
        <v>0</v>
      </c>
      <c r="AD25" s="11">
        <v>0</v>
      </c>
      <c r="AE25" s="11">
        <v>0</v>
      </c>
      <c r="AF25" s="11">
        <v>0</v>
      </c>
      <c r="AG25" s="11">
        <v>0</v>
      </c>
      <c r="AH25" s="11">
        <v>0</v>
      </c>
      <c r="AI25" s="11">
        <v>0</v>
      </c>
      <c r="AJ25" s="11">
        <v>0</v>
      </c>
      <c r="AK25" s="11">
        <v>0</v>
      </c>
      <c r="AL25" s="19">
        <f t="shared" si="17"/>
        <v>1422467200</v>
      </c>
      <c r="AM25" s="22" t="s">
        <v>149</v>
      </c>
    </row>
    <row r="26" spans="1:39" s="14" customFormat="1" ht="52.5" customHeight="1">
      <c r="A26" s="99" t="str">
        <f t="shared" si="6"/>
        <v>113.4.2023</v>
      </c>
      <c r="B26" s="99" t="str">
        <f t="shared" si="7"/>
        <v>333.4.2023</v>
      </c>
      <c r="C26" s="99" t="str">
        <f t="shared" si="8"/>
        <v>333.4.2023</v>
      </c>
      <c r="D26" s="99" t="str">
        <f t="shared" si="9"/>
        <v>333.4.2023</v>
      </c>
      <c r="E26" s="99" t="str">
        <f t="shared" si="10"/>
        <v>333.4.2023</v>
      </c>
      <c r="F26" s="99" t="str">
        <f t="shared" si="11"/>
        <v>333.4.2023</v>
      </c>
      <c r="G26" s="99" t="str">
        <f t="shared" si="12"/>
        <v>N/A3.4.2023</v>
      </c>
      <c r="H26" s="99" t="str">
        <f t="shared" si="13"/>
        <v>333.4.2023</v>
      </c>
      <c r="I26" s="99" t="str">
        <f t="shared" si="14"/>
        <v>N/A3.4.2023</v>
      </c>
      <c r="J26" s="99" t="str">
        <f t="shared" si="15"/>
        <v>333.4.2023</v>
      </c>
      <c r="K26" s="99" t="str">
        <f t="shared" si="1"/>
        <v>443.4.2023</v>
      </c>
      <c r="L26" s="99" t="str">
        <f t="shared" si="2"/>
        <v>22D3.4.2023</v>
      </c>
      <c r="M26" s="99" t="str">
        <f t="shared" si="3"/>
        <v>22N3.4.2023</v>
      </c>
      <c r="N26" s="99" t="str">
        <f t="shared" si="4"/>
        <v>553.4.2023</v>
      </c>
      <c r="O26" s="99" t="str">
        <f t="shared" si="5"/>
        <v>223.4.2023</v>
      </c>
      <c r="P26" s="14" t="str">
        <f t="shared" si="16"/>
        <v>3.4.2023</v>
      </c>
      <c r="R26" s="24" t="s">
        <v>89</v>
      </c>
      <c r="S26" s="16" t="s">
        <v>90</v>
      </c>
      <c r="T26" s="23">
        <v>2016170010023</v>
      </c>
      <c r="U26" s="22" t="s">
        <v>91</v>
      </c>
      <c r="V26" s="16" t="s">
        <v>92</v>
      </c>
      <c r="W26" s="118">
        <v>1203516050</v>
      </c>
      <c r="X26" s="11">
        <v>0</v>
      </c>
      <c r="Y26" s="11">
        <v>0</v>
      </c>
      <c r="Z26" s="11">
        <v>0</v>
      </c>
      <c r="AA26" s="11">
        <v>0</v>
      </c>
      <c r="AB26" s="11">
        <v>0</v>
      </c>
      <c r="AC26" s="11">
        <v>0</v>
      </c>
      <c r="AD26" s="11">
        <v>0</v>
      </c>
      <c r="AE26" s="11">
        <v>0</v>
      </c>
      <c r="AF26" s="11">
        <v>0</v>
      </c>
      <c r="AG26" s="11">
        <v>0</v>
      </c>
      <c r="AH26" s="11">
        <v>0</v>
      </c>
      <c r="AI26" s="11">
        <v>0</v>
      </c>
      <c r="AJ26" s="11">
        <v>0</v>
      </c>
      <c r="AK26" s="11">
        <v>0</v>
      </c>
      <c r="AL26" s="19">
        <f>SUM(W26:AK26)</f>
        <v>1203516050</v>
      </c>
      <c r="AM26" s="22" t="s">
        <v>93</v>
      </c>
    </row>
    <row r="27" spans="1:39" s="14" customFormat="1" ht="52.5" customHeight="1">
      <c r="A27" s="99" t="str">
        <f t="shared" si="6"/>
        <v>113.4.2042</v>
      </c>
      <c r="B27" s="99" t="str">
        <f t="shared" si="7"/>
        <v>333.4.2042</v>
      </c>
      <c r="C27" s="99" t="str">
        <f t="shared" si="8"/>
        <v>333.4.2042</v>
      </c>
      <c r="D27" s="99" t="str">
        <f t="shared" si="9"/>
        <v>333.4.2042</v>
      </c>
      <c r="E27" s="99" t="str">
        <f t="shared" si="10"/>
        <v>333.4.2042</v>
      </c>
      <c r="F27" s="99" t="str">
        <f t="shared" si="11"/>
        <v>333.4.2042</v>
      </c>
      <c r="G27" s="99" t="str">
        <f t="shared" si="12"/>
        <v>N/A3.4.2042</v>
      </c>
      <c r="H27" s="99" t="str">
        <f t="shared" si="13"/>
        <v>333.4.2042</v>
      </c>
      <c r="I27" s="99" t="str">
        <f t="shared" si="14"/>
        <v>N/A3.4.2042</v>
      </c>
      <c r="J27" s="99" t="str">
        <f t="shared" si="15"/>
        <v>333.4.2042</v>
      </c>
      <c r="K27" s="99" t="str">
        <f t="shared" si="1"/>
        <v>443.4.2042</v>
      </c>
      <c r="L27" s="99" t="str">
        <f t="shared" si="2"/>
        <v>22D3.4.2042</v>
      </c>
      <c r="M27" s="99" t="str">
        <f t="shared" si="3"/>
        <v>22N3.4.2042</v>
      </c>
      <c r="N27" s="99" t="str">
        <f t="shared" si="4"/>
        <v>553.4.2042</v>
      </c>
      <c r="O27" s="99" t="str">
        <f t="shared" si="5"/>
        <v>223.4.2042</v>
      </c>
      <c r="P27" s="14" t="str">
        <f t="shared" si="16"/>
        <v>3.4.2042</v>
      </c>
      <c r="R27" s="24" t="s">
        <v>89</v>
      </c>
      <c r="S27" s="16" t="s">
        <v>86</v>
      </c>
      <c r="T27" s="23">
        <v>2016170010042</v>
      </c>
      <c r="U27" s="22" t="s">
        <v>87</v>
      </c>
      <c r="V27" s="16" t="s">
        <v>88</v>
      </c>
      <c r="W27" s="118">
        <v>443040000</v>
      </c>
      <c r="X27" s="11">
        <v>0</v>
      </c>
      <c r="Y27" s="11">
        <v>0</v>
      </c>
      <c r="Z27" s="11">
        <v>0</v>
      </c>
      <c r="AA27" s="11">
        <v>0</v>
      </c>
      <c r="AB27" s="11">
        <v>0</v>
      </c>
      <c r="AC27" s="11">
        <v>0</v>
      </c>
      <c r="AD27" s="11">
        <v>0</v>
      </c>
      <c r="AE27" s="11">
        <v>0</v>
      </c>
      <c r="AF27" s="11">
        <v>0</v>
      </c>
      <c r="AG27" s="11">
        <v>0</v>
      </c>
      <c r="AH27" s="11">
        <v>0</v>
      </c>
      <c r="AI27" s="11">
        <v>0</v>
      </c>
      <c r="AJ27" s="11">
        <v>0</v>
      </c>
      <c r="AK27" s="11">
        <v>0</v>
      </c>
      <c r="AL27" s="19">
        <f>SUM(W27:AK27)</f>
        <v>443040000</v>
      </c>
      <c r="AM27" s="22" t="s">
        <v>120</v>
      </c>
    </row>
    <row r="28" spans="1:39" s="14" customFormat="1" ht="61.5" customHeight="1">
      <c r="A28" s="99" t="str">
        <f t="shared" si="6"/>
        <v>113.4.2043</v>
      </c>
      <c r="B28" s="99" t="str">
        <f t="shared" si="7"/>
        <v>333.4.2043</v>
      </c>
      <c r="C28" s="99" t="str">
        <f t="shared" si="8"/>
        <v>333.4.2043</v>
      </c>
      <c r="D28" s="99" t="str">
        <f t="shared" si="9"/>
        <v>333.4.2043</v>
      </c>
      <c r="E28" s="99" t="str">
        <f t="shared" si="10"/>
        <v>333.4.2043</v>
      </c>
      <c r="F28" s="99" t="str">
        <f t="shared" si="11"/>
        <v>333.4.2043</v>
      </c>
      <c r="G28" s="99" t="str">
        <f t="shared" si="12"/>
        <v>N/A3.4.2043</v>
      </c>
      <c r="H28" s="99" t="str">
        <f t="shared" si="13"/>
        <v>333.4.2043</v>
      </c>
      <c r="I28" s="99" t="str">
        <f t="shared" si="14"/>
        <v>N/A3.4.2043</v>
      </c>
      <c r="J28" s="99" t="str">
        <f t="shared" si="15"/>
        <v>333.4.2043</v>
      </c>
      <c r="K28" s="99" t="str">
        <f t="shared" si="1"/>
        <v>443.4.2043</v>
      </c>
      <c r="L28" s="99" t="str">
        <f t="shared" si="2"/>
        <v>22D3.4.2043</v>
      </c>
      <c r="M28" s="99" t="str">
        <f t="shared" si="3"/>
        <v>22N3.4.2043</v>
      </c>
      <c r="N28" s="99" t="str">
        <f t="shared" si="4"/>
        <v>553.4.2043</v>
      </c>
      <c r="O28" s="99" t="str">
        <f t="shared" si="5"/>
        <v>223.4.2043</v>
      </c>
      <c r="P28" s="14" t="str">
        <f t="shared" si="16"/>
        <v>3.4.2043</v>
      </c>
      <c r="R28" s="24" t="s">
        <v>89</v>
      </c>
      <c r="S28" s="16" t="s">
        <v>154</v>
      </c>
      <c r="T28" s="23">
        <v>2016170010043</v>
      </c>
      <c r="U28" s="22" t="s">
        <v>155</v>
      </c>
      <c r="V28" s="16" t="s">
        <v>156</v>
      </c>
      <c r="W28" s="118">
        <v>410176800</v>
      </c>
      <c r="X28" s="11">
        <v>0</v>
      </c>
      <c r="Y28" s="11">
        <v>0</v>
      </c>
      <c r="Z28" s="11">
        <v>0</v>
      </c>
      <c r="AA28" s="11">
        <v>0</v>
      </c>
      <c r="AB28" s="11">
        <v>0</v>
      </c>
      <c r="AC28" s="11">
        <v>0</v>
      </c>
      <c r="AD28" s="11">
        <v>0</v>
      </c>
      <c r="AE28" s="11">
        <v>0</v>
      </c>
      <c r="AF28" s="11">
        <v>0</v>
      </c>
      <c r="AG28" s="11">
        <v>0</v>
      </c>
      <c r="AH28" s="11">
        <v>0</v>
      </c>
      <c r="AI28" s="11">
        <v>0</v>
      </c>
      <c r="AJ28" s="11">
        <v>0</v>
      </c>
      <c r="AK28" s="11">
        <v>0</v>
      </c>
      <c r="AL28" s="19">
        <f t="shared" si="17"/>
        <v>410176800</v>
      </c>
      <c r="AM28" s="22" t="s">
        <v>93</v>
      </c>
    </row>
    <row r="29" spans="1:39" s="14" customFormat="1" ht="47.25" customHeight="1">
      <c r="A29" s="99" t="str">
        <f t="shared" si="6"/>
        <v>114.4.1024</v>
      </c>
      <c r="B29" s="99" t="str">
        <f t="shared" si="7"/>
        <v>334.4.1024</v>
      </c>
      <c r="C29" s="99" t="str">
        <f t="shared" si="8"/>
        <v>334.4.1024</v>
      </c>
      <c r="D29" s="99" t="str">
        <f t="shared" si="9"/>
        <v>334.4.1024</v>
      </c>
      <c r="E29" s="99" t="str">
        <f t="shared" si="10"/>
        <v>334.4.1024</v>
      </c>
      <c r="F29" s="99" t="str">
        <f t="shared" si="11"/>
        <v>334.4.1024</v>
      </c>
      <c r="G29" s="99" t="str">
        <f t="shared" si="12"/>
        <v>N/A4.4.1024</v>
      </c>
      <c r="H29" s="99" t="str">
        <f t="shared" si="13"/>
        <v>334.4.1024</v>
      </c>
      <c r="I29" s="99" t="str">
        <f t="shared" si="14"/>
        <v>N/A4.4.1024</v>
      </c>
      <c r="J29" s="99" t="str">
        <f t="shared" si="15"/>
        <v>334.4.1024</v>
      </c>
      <c r="K29" s="99" t="str">
        <f t="shared" si="1"/>
        <v>444.4.1024</v>
      </c>
      <c r="L29" s="99" t="str">
        <f t="shared" si="2"/>
        <v>22D4.4.1024</v>
      </c>
      <c r="M29" s="99" t="str">
        <f t="shared" si="3"/>
        <v>22N4.4.1024</v>
      </c>
      <c r="N29" s="99" t="str">
        <f t="shared" si="4"/>
        <v>554.4.1024</v>
      </c>
      <c r="O29" s="99" t="str">
        <f t="shared" si="5"/>
        <v>224.4.1024</v>
      </c>
      <c r="P29" s="14" t="str">
        <f t="shared" si="16"/>
        <v>4.4.1024</v>
      </c>
      <c r="R29" s="25" t="s">
        <v>94</v>
      </c>
      <c r="S29" s="16" t="s">
        <v>95</v>
      </c>
      <c r="T29" s="23">
        <v>2016170010024</v>
      </c>
      <c r="U29" s="22" t="s">
        <v>96</v>
      </c>
      <c r="V29" s="16" t="s">
        <v>97</v>
      </c>
      <c r="W29" s="118">
        <v>141260798.24</v>
      </c>
      <c r="X29" s="11">
        <v>0</v>
      </c>
      <c r="Y29" s="11">
        <v>0</v>
      </c>
      <c r="Z29" s="11">
        <v>0</v>
      </c>
      <c r="AA29" s="11">
        <v>0</v>
      </c>
      <c r="AB29" s="11">
        <v>0</v>
      </c>
      <c r="AC29" s="11">
        <v>0</v>
      </c>
      <c r="AD29" s="11">
        <v>0</v>
      </c>
      <c r="AE29" s="11">
        <v>0</v>
      </c>
      <c r="AF29" s="11">
        <v>0</v>
      </c>
      <c r="AG29" s="11">
        <v>0</v>
      </c>
      <c r="AH29" s="11">
        <v>0</v>
      </c>
      <c r="AI29" s="11">
        <v>0</v>
      </c>
      <c r="AJ29" s="11">
        <v>0</v>
      </c>
      <c r="AK29" s="11">
        <v>0</v>
      </c>
      <c r="AL29" s="19">
        <f t="shared" si="17"/>
        <v>141260798.24</v>
      </c>
      <c r="AM29" s="22" t="s">
        <v>93</v>
      </c>
    </row>
    <row r="30" spans="1:39" s="14" customFormat="1" ht="45" customHeight="1">
      <c r="A30" s="99" t="str">
        <f t="shared" si="6"/>
        <v>114.4.1025</v>
      </c>
      <c r="B30" s="99" t="str">
        <f t="shared" si="7"/>
        <v>334.4.1025</v>
      </c>
      <c r="C30" s="99" t="str">
        <f t="shared" si="8"/>
        <v>334.4.1025</v>
      </c>
      <c r="D30" s="99" t="str">
        <f t="shared" si="9"/>
        <v>334.4.1025</v>
      </c>
      <c r="E30" s="99" t="str">
        <f t="shared" si="10"/>
        <v>334.4.1025</v>
      </c>
      <c r="F30" s="99" t="str">
        <f t="shared" si="11"/>
        <v>334.4.1025</v>
      </c>
      <c r="G30" s="99" t="str">
        <f t="shared" si="12"/>
        <v>N/A4.4.1025</v>
      </c>
      <c r="H30" s="99" t="str">
        <f t="shared" si="13"/>
        <v>334.4.1025</v>
      </c>
      <c r="I30" s="99" t="str">
        <f t="shared" si="14"/>
        <v>N/A4.4.1025</v>
      </c>
      <c r="J30" s="99" t="str">
        <f t="shared" si="15"/>
        <v>334.4.1025</v>
      </c>
      <c r="K30" s="99" t="str">
        <f t="shared" si="1"/>
        <v>444.4.1025</v>
      </c>
      <c r="L30" s="99" t="str">
        <f t="shared" si="2"/>
        <v>22D4.4.1025</v>
      </c>
      <c r="M30" s="99" t="str">
        <f t="shared" si="3"/>
        <v>22N4.4.1025</v>
      </c>
      <c r="N30" s="99" t="str">
        <f t="shared" si="4"/>
        <v>554.4.1025</v>
      </c>
      <c r="O30" s="99" t="str">
        <f t="shared" si="5"/>
        <v>224.4.1025</v>
      </c>
      <c r="P30" s="14" t="str">
        <f t="shared" si="16"/>
        <v>4.4.1025</v>
      </c>
      <c r="R30" s="25" t="s">
        <v>94</v>
      </c>
      <c r="S30" s="16" t="s">
        <v>95</v>
      </c>
      <c r="T30" s="23">
        <v>2016170010025</v>
      </c>
      <c r="U30" s="22" t="s">
        <v>98</v>
      </c>
      <c r="V30" s="22" t="s">
        <v>99</v>
      </c>
      <c r="W30" s="118">
        <v>1185080000</v>
      </c>
      <c r="X30" s="11">
        <v>0</v>
      </c>
      <c r="Y30" s="11">
        <v>0</v>
      </c>
      <c r="Z30" s="11">
        <v>0</v>
      </c>
      <c r="AA30" s="11">
        <v>0</v>
      </c>
      <c r="AB30" s="11">
        <v>0</v>
      </c>
      <c r="AC30" s="11">
        <v>0</v>
      </c>
      <c r="AD30" s="11">
        <v>0</v>
      </c>
      <c r="AE30" s="11">
        <v>0</v>
      </c>
      <c r="AF30" s="11">
        <v>0</v>
      </c>
      <c r="AG30" s="11">
        <v>0</v>
      </c>
      <c r="AH30" s="11">
        <v>0</v>
      </c>
      <c r="AI30" s="11">
        <v>0</v>
      </c>
      <c r="AJ30" s="11">
        <v>0</v>
      </c>
      <c r="AK30" s="11">
        <v>0</v>
      </c>
      <c r="AL30" s="19">
        <f t="shared" si="17"/>
        <v>1185080000</v>
      </c>
      <c r="AM30" s="22" t="s">
        <v>93</v>
      </c>
    </row>
    <row r="31" spans="1:39" s="14" customFormat="1" ht="87.75" customHeight="1">
      <c r="A31" s="99" t="str">
        <f t="shared" si="6"/>
        <v>114.4.1026</v>
      </c>
      <c r="B31" s="99" t="str">
        <f t="shared" si="7"/>
        <v>334.4.1026</v>
      </c>
      <c r="C31" s="99" t="str">
        <f t="shared" si="8"/>
        <v>334.4.1026</v>
      </c>
      <c r="D31" s="99" t="str">
        <f t="shared" si="9"/>
        <v>334.4.1026</v>
      </c>
      <c r="E31" s="99" t="str">
        <f t="shared" si="10"/>
        <v>334.4.1026</v>
      </c>
      <c r="F31" s="99" t="str">
        <f t="shared" si="11"/>
        <v>334.4.1026</v>
      </c>
      <c r="G31" s="99" t="str">
        <f t="shared" si="12"/>
        <v>N/A4.4.1026</v>
      </c>
      <c r="H31" s="99" t="str">
        <f t="shared" si="13"/>
        <v>334.4.1026</v>
      </c>
      <c r="I31" s="99" t="str">
        <f t="shared" si="14"/>
        <v>N/A4.4.1026</v>
      </c>
      <c r="J31" s="99" t="str">
        <f t="shared" si="15"/>
        <v>334.4.1026</v>
      </c>
      <c r="K31" s="99" t="str">
        <f t="shared" si="1"/>
        <v>444.4.1026</v>
      </c>
      <c r="L31" s="99" t="str">
        <f t="shared" si="2"/>
        <v>22D4.4.1026</v>
      </c>
      <c r="M31" s="99" t="str">
        <f t="shared" si="3"/>
        <v>22N4.4.1026</v>
      </c>
      <c r="N31" s="99" t="str">
        <f t="shared" si="4"/>
        <v>554.4.1026</v>
      </c>
      <c r="O31" s="99" t="str">
        <f t="shared" si="5"/>
        <v>224.4.1026</v>
      </c>
      <c r="P31" s="14" t="str">
        <f t="shared" si="16"/>
        <v>4.4.1026</v>
      </c>
      <c r="R31" s="25" t="s">
        <v>94</v>
      </c>
      <c r="S31" s="16" t="s">
        <v>95</v>
      </c>
      <c r="T31" s="23">
        <v>2016170010026</v>
      </c>
      <c r="U31" s="22" t="s">
        <v>100</v>
      </c>
      <c r="V31" s="22" t="s">
        <v>101</v>
      </c>
      <c r="W31" s="118">
        <v>826259400</v>
      </c>
      <c r="X31" s="11">
        <v>0</v>
      </c>
      <c r="Y31" s="11">
        <v>0</v>
      </c>
      <c r="Z31" s="11">
        <v>0</v>
      </c>
      <c r="AA31" s="11">
        <v>0</v>
      </c>
      <c r="AB31" s="11">
        <v>0</v>
      </c>
      <c r="AC31" s="11">
        <v>0</v>
      </c>
      <c r="AD31" s="11">
        <v>0</v>
      </c>
      <c r="AE31" s="11">
        <v>0</v>
      </c>
      <c r="AF31" s="11">
        <v>0</v>
      </c>
      <c r="AG31" s="11">
        <v>0</v>
      </c>
      <c r="AH31" s="11">
        <v>0</v>
      </c>
      <c r="AI31" s="11">
        <v>0</v>
      </c>
      <c r="AJ31" s="11">
        <v>0</v>
      </c>
      <c r="AK31" s="11">
        <v>0</v>
      </c>
      <c r="AL31" s="19">
        <f t="shared" si="17"/>
        <v>826259400</v>
      </c>
      <c r="AM31" s="22" t="s">
        <v>93</v>
      </c>
    </row>
    <row r="32" spans="1:39" s="14" customFormat="1" ht="69.75" customHeight="1">
      <c r="A32" s="99" t="str">
        <f t="shared" si="6"/>
        <v>111.3.4027</v>
      </c>
      <c r="B32" s="99" t="str">
        <f t="shared" si="7"/>
        <v>331.3.4027</v>
      </c>
      <c r="C32" s="99" t="str">
        <f t="shared" si="8"/>
        <v>331.3.4027</v>
      </c>
      <c r="D32" s="99" t="str">
        <f t="shared" si="9"/>
        <v>331.3.4027</v>
      </c>
      <c r="E32" s="99" t="str">
        <f t="shared" si="10"/>
        <v>331.3.4027</v>
      </c>
      <c r="F32" s="99" t="str">
        <f t="shared" si="11"/>
        <v>331.3.4027</v>
      </c>
      <c r="G32" s="99" t="str">
        <f t="shared" si="12"/>
        <v>N/A1.3.4027</v>
      </c>
      <c r="H32" s="99" t="str">
        <f t="shared" si="13"/>
        <v>331.3.4027</v>
      </c>
      <c r="I32" s="99" t="str">
        <f t="shared" si="14"/>
        <v>N/A1.3.4027</v>
      </c>
      <c r="J32" s="99" t="str">
        <f t="shared" si="15"/>
        <v>331.3.4027</v>
      </c>
      <c r="K32" s="99" t="str">
        <f t="shared" si="1"/>
        <v>441.3.4027</v>
      </c>
      <c r="L32" s="99" t="str">
        <f t="shared" si="2"/>
        <v>22D1.3.4027</v>
      </c>
      <c r="M32" s="99" t="str">
        <f t="shared" si="3"/>
        <v>22N1.3.4027</v>
      </c>
      <c r="N32" s="99" t="str">
        <f t="shared" si="4"/>
        <v>551.3.4027</v>
      </c>
      <c r="O32" s="99" t="str">
        <f t="shared" si="5"/>
        <v>221.3.4027</v>
      </c>
      <c r="P32" s="14" t="str">
        <f t="shared" si="16"/>
        <v>1.3.4027</v>
      </c>
      <c r="R32" s="15" t="s">
        <v>104</v>
      </c>
      <c r="S32" s="16" t="s">
        <v>105</v>
      </c>
      <c r="T32" s="23">
        <v>2016170010027</v>
      </c>
      <c r="U32" s="22" t="s">
        <v>106</v>
      </c>
      <c r="V32" s="22" t="s">
        <v>107</v>
      </c>
      <c r="W32" s="118">
        <v>148000000</v>
      </c>
      <c r="X32" s="11">
        <v>0</v>
      </c>
      <c r="Y32" s="11">
        <v>0</v>
      </c>
      <c r="Z32" s="11">
        <v>0</v>
      </c>
      <c r="AA32" s="11">
        <v>0</v>
      </c>
      <c r="AB32" s="11">
        <v>0</v>
      </c>
      <c r="AC32" s="11">
        <v>0</v>
      </c>
      <c r="AD32" s="11">
        <v>0</v>
      </c>
      <c r="AE32" s="11">
        <v>0</v>
      </c>
      <c r="AF32" s="11">
        <v>0</v>
      </c>
      <c r="AG32" s="11">
        <v>0</v>
      </c>
      <c r="AH32" s="11">
        <v>0</v>
      </c>
      <c r="AI32" s="11">
        <v>0</v>
      </c>
      <c r="AJ32" s="11">
        <v>0</v>
      </c>
      <c r="AK32" s="114">
        <v>466252948</v>
      </c>
      <c r="AL32" s="19">
        <f t="shared" si="17"/>
        <v>614252948</v>
      </c>
      <c r="AM32" s="22" t="s">
        <v>120</v>
      </c>
    </row>
    <row r="33" spans="1:39" s="14" customFormat="1" ht="80.25" customHeight="1">
      <c r="A33" s="99" t="str">
        <f t="shared" si="6"/>
        <v>111.3.1029</v>
      </c>
      <c r="B33" s="99" t="str">
        <f t="shared" si="7"/>
        <v>331.3.1029</v>
      </c>
      <c r="C33" s="99" t="str">
        <f t="shared" si="8"/>
        <v>331.3.1029</v>
      </c>
      <c r="D33" s="99" t="str">
        <f t="shared" si="9"/>
        <v>331.3.1029</v>
      </c>
      <c r="E33" s="99" t="str">
        <f t="shared" si="10"/>
        <v>331.3.1029</v>
      </c>
      <c r="F33" s="99" t="str">
        <f t="shared" si="11"/>
        <v>331.3.1029</v>
      </c>
      <c r="G33" s="99" t="str">
        <f t="shared" si="12"/>
        <v>N/A1.3.1029</v>
      </c>
      <c r="H33" s="99" t="str">
        <f t="shared" si="13"/>
        <v>331.3.1029</v>
      </c>
      <c r="I33" s="99" t="str">
        <f t="shared" si="14"/>
        <v>N/A1.3.1029</v>
      </c>
      <c r="J33" s="99" t="str">
        <f t="shared" si="15"/>
        <v>331.3.1029</v>
      </c>
      <c r="K33" s="99" t="str">
        <f t="shared" si="1"/>
        <v>441.3.1029</v>
      </c>
      <c r="L33" s="99" t="str">
        <f t="shared" si="2"/>
        <v>22D1.3.1029</v>
      </c>
      <c r="M33" s="99" t="str">
        <f t="shared" si="3"/>
        <v>22N1.3.1029</v>
      </c>
      <c r="N33" s="99" t="str">
        <f t="shared" si="4"/>
        <v>551.3.1029</v>
      </c>
      <c r="O33" s="99" t="str">
        <f t="shared" si="5"/>
        <v>221.3.1029</v>
      </c>
      <c r="P33" s="14" t="str">
        <f t="shared" si="16"/>
        <v>1.3.1029</v>
      </c>
      <c r="R33" s="15" t="s">
        <v>108</v>
      </c>
      <c r="S33" s="16" t="s">
        <v>109</v>
      </c>
      <c r="T33" s="23">
        <v>2016170010029</v>
      </c>
      <c r="U33" s="22" t="s">
        <v>110</v>
      </c>
      <c r="V33" s="22" t="s">
        <v>111</v>
      </c>
      <c r="W33" s="118">
        <v>1045613139.6</v>
      </c>
      <c r="X33" s="11">
        <v>0</v>
      </c>
      <c r="Y33" s="11">
        <v>0</v>
      </c>
      <c r="Z33" s="11">
        <v>0</v>
      </c>
      <c r="AA33" s="11">
        <v>0</v>
      </c>
      <c r="AB33" s="11">
        <v>0</v>
      </c>
      <c r="AC33" s="11">
        <v>0</v>
      </c>
      <c r="AD33" s="11">
        <v>0</v>
      </c>
      <c r="AE33" s="11">
        <v>0</v>
      </c>
      <c r="AF33" s="11">
        <v>0</v>
      </c>
      <c r="AG33" s="11">
        <v>0</v>
      </c>
      <c r="AH33" s="11">
        <v>0</v>
      </c>
      <c r="AI33" s="11">
        <v>0</v>
      </c>
      <c r="AJ33" s="11">
        <v>0</v>
      </c>
      <c r="AK33" s="114">
        <v>260085600</v>
      </c>
      <c r="AL33" s="19">
        <f t="shared" si="17"/>
        <v>1305698739.6</v>
      </c>
      <c r="AM33" s="22" t="s">
        <v>93</v>
      </c>
    </row>
    <row r="34" spans="1:39" s="14" customFormat="1" ht="88.5" customHeight="1">
      <c r="A34" s="99" t="str">
        <f t="shared" si="6"/>
        <v>111.3.2030</v>
      </c>
      <c r="B34" s="99" t="str">
        <f t="shared" si="7"/>
        <v>331.3.2030</v>
      </c>
      <c r="C34" s="99" t="str">
        <f t="shared" si="8"/>
        <v>331.3.2030</v>
      </c>
      <c r="D34" s="99" t="str">
        <f t="shared" si="9"/>
        <v>331.3.2030</v>
      </c>
      <c r="E34" s="99" t="str">
        <f t="shared" si="10"/>
        <v>331.3.2030</v>
      </c>
      <c r="F34" s="99" t="str">
        <f t="shared" si="11"/>
        <v>331.3.2030</v>
      </c>
      <c r="G34" s="99" t="str">
        <f t="shared" si="12"/>
        <v>N/A1.3.2030</v>
      </c>
      <c r="H34" s="99" t="str">
        <f t="shared" si="13"/>
        <v>331.3.2030</v>
      </c>
      <c r="I34" s="99" t="str">
        <f t="shared" si="14"/>
        <v>N/A1.3.2030</v>
      </c>
      <c r="J34" s="99" t="str">
        <f t="shared" si="15"/>
        <v>331.3.2030</v>
      </c>
      <c r="K34" s="99" t="str">
        <f t="shared" si="1"/>
        <v>441.3.2030</v>
      </c>
      <c r="L34" s="99" t="str">
        <f t="shared" si="2"/>
        <v>22D1.3.2030</v>
      </c>
      <c r="M34" s="99" t="str">
        <f t="shared" si="3"/>
        <v>22N1.3.2030</v>
      </c>
      <c r="N34" s="99" t="str">
        <f t="shared" si="4"/>
        <v>551.3.2030</v>
      </c>
      <c r="O34" s="99" t="str">
        <f t="shared" si="5"/>
        <v>221.3.2030</v>
      </c>
      <c r="P34" s="14" t="str">
        <f t="shared" si="16"/>
        <v>1.3.2030</v>
      </c>
      <c r="R34" s="15" t="s">
        <v>112</v>
      </c>
      <c r="S34" s="16" t="s">
        <v>113</v>
      </c>
      <c r="T34" s="23">
        <v>2016170010030</v>
      </c>
      <c r="U34" s="22" t="s">
        <v>114</v>
      </c>
      <c r="V34" s="22" t="s">
        <v>115</v>
      </c>
      <c r="W34" s="118">
        <v>420926000</v>
      </c>
      <c r="X34" s="11">
        <v>0</v>
      </c>
      <c r="Y34" s="11">
        <v>0</v>
      </c>
      <c r="Z34" s="11">
        <v>0</v>
      </c>
      <c r="AA34" s="11">
        <v>0</v>
      </c>
      <c r="AB34" s="11">
        <v>0</v>
      </c>
      <c r="AC34" s="11">
        <v>0</v>
      </c>
      <c r="AD34" s="11">
        <v>0</v>
      </c>
      <c r="AE34" s="11">
        <v>0</v>
      </c>
      <c r="AF34" s="11">
        <v>0</v>
      </c>
      <c r="AG34" s="11">
        <v>0</v>
      </c>
      <c r="AH34" s="11">
        <v>0</v>
      </c>
      <c r="AI34" s="11">
        <v>0</v>
      </c>
      <c r="AJ34" s="11">
        <v>0</v>
      </c>
      <c r="AK34" s="11">
        <v>0</v>
      </c>
      <c r="AL34" s="19">
        <f t="shared" si="17"/>
        <v>420926000</v>
      </c>
      <c r="AM34" s="22" t="s">
        <v>93</v>
      </c>
    </row>
    <row r="35" spans="1:39" s="14" customFormat="1" ht="89.25" customHeight="1">
      <c r="A35" s="99" t="str">
        <f t="shared" si="6"/>
        <v>111.3.7031</v>
      </c>
      <c r="B35" s="99" t="str">
        <f t="shared" si="7"/>
        <v>331.3.7031</v>
      </c>
      <c r="C35" s="99" t="str">
        <f t="shared" si="8"/>
        <v>331.3.7031</v>
      </c>
      <c r="D35" s="99" t="str">
        <f t="shared" si="9"/>
        <v>331.3.7031</v>
      </c>
      <c r="E35" s="99" t="str">
        <f t="shared" si="10"/>
        <v>331.3.7031</v>
      </c>
      <c r="F35" s="99" t="str">
        <f t="shared" si="11"/>
        <v>331.3.7031</v>
      </c>
      <c r="G35" s="99" t="str">
        <f t="shared" si="12"/>
        <v>N/A1.3.7031</v>
      </c>
      <c r="H35" s="99" t="str">
        <f t="shared" si="13"/>
        <v>331.3.7031</v>
      </c>
      <c r="I35" s="99" t="str">
        <f t="shared" si="14"/>
        <v>N/A1.3.7031</v>
      </c>
      <c r="J35" s="99" t="str">
        <f t="shared" si="15"/>
        <v>331.3.7031</v>
      </c>
      <c r="K35" s="99" t="str">
        <f t="shared" si="1"/>
        <v>441.3.7031</v>
      </c>
      <c r="L35" s="99" t="str">
        <f t="shared" si="2"/>
        <v>22D1.3.7031</v>
      </c>
      <c r="M35" s="99" t="str">
        <f t="shared" si="3"/>
        <v>22N1.3.7031</v>
      </c>
      <c r="N35" s="99" t="str">
        <f t="shared" si="4"/>
        <v>551.3.7031</v>
      </c>
      <c r="O35" s="99" t="str">
        <f t="shared" si="5"/>
        <v>221.3.7031</v>
      </c>
      <c r="P35" s="14" t="str">
        <f t="shared" si="16"/>
        <v>1.3.7031</v>
      </c>
      <c r="R35" s="15" t="s">
        <v>116</v>
      </c>
      <c r="S35" s="16" t="s">
        <v>117</v>
      </c>
      <c r="T35" s="23">
        <v>2016170010031</v>
      </c>
      <c r="U35" s="22" t="s">
        <v>118</v>
      </c>
      <c r="V35" s="22" t="s">
        <v>119</v>
      </c>
      <c r="W35" s="118">
        <v>121899999.99999999</v>
      </c>
      <c r="X35" s="11">
        <v>0</v>
      </c>
      <c r="Y35" s="11">
        <v>0</v>
      </c>
      <c r="Z35" s="11">
        <v>0</v>
      </c>
      <c r="AA35" s="11">
        <v>0</v>
      </c>
      <c r="AB35" s="11">
        <v>0</v>
      </c>
      <c r="AC35" s="11">
        <v>0</v>
      </c>
      <c r="AD35" s="11">
        <v>0</v>
      </c>
      <c r="AE35" s="11">
        <v>0</v>
      </c>
      <c r="AF35" s="11">
        <v>0</v>
      </c>
      <c r="AG35" s="11">
        <v>0</v>
      </c>
      <c r="AH35" s="11">
        <v>0</v>
      </c>
      <c r="AI35" s="11">
        <v>0</v>
      </c>
      <c r="AJ35" s="11">
        <v>0</v>
      </c>
      <c r="AK35" s="11">
        <v>0</v>
      </c>
      <c r="AL35" s="19">
        <f t="shared" si="17"/>
        <v>121899999.99999999</v>
      </c>
      <c r="AM35" s="22" t="s">
        <v>120</v>
      </c>
    </row>
    <row r="36" spans="1:39" s="14" customFormat="1" ht="66.75" customHeight="1">
      <c r="A36" s="99" t="str">
        <f t="shared" si="6"/>
        <v>111.3.5032</v>
      </c>
      <c r="B36" s="99" t="str">
        <f t="shared" si="7"/>
        <v>331.3.5032</v>
      </c>
      <c r="C36" s="99" t="str">
        <f t="shared" si="8"/>
        <v>331.3.5032</v>
      </c>
      <c r="D36" s="99" t="str">
        <f t="shared" si="9"/>
        <v>331.3.5032</v>
      </c>
      <c r="E36" s="99" t="str">
        <f t="shared" si="10"/>
        <v>331.3.5032</v>
      </c>
      <c r="F36" s="99" t="str">
        <f t="shared" si="11"/>
        <v>331.3.5032</v>
      </c>
      <c r="G36" s="99" t="str">
        <f t="shared" si="12"/>
        <v>N/A1.3.5032</v>
      </c>
      <c r="H36" s="99" t="str">
        <f t="shared" si="13"/>
        <v>331.3.5032</v>
      </c>
      <c r="I36" s="99" t="str">
        <f t="shared" si="14"/>
        <v>N/A1.3.5032</v>
      </c>
      <c r="J36" s="99" t="str">
        <f t="shared" si="15"/>
        <v>331.3.5032</v>
      </c>
      <c r="K36" s="99" t="str">
        <f t="shared" si="1"/>
        <v>441.3.5032</v>
      </c>
      <c r="L36" s="99" t="str">
        <f t="shared" si="2"/>
        <v>22D1.3.5032</v>
      </c>
      <c r="M36" s="99" t="str">
        <f t="shared" si="3"/>
        <v>22N1.3.5032</v>
      </c>
      <c r="N36" s="99" t="str">
        <f t="shared" si="4"/>
        <v>551.3.5032</v>
      </c>
      <c r="O36" s="99" t="str">
        <f t="shared" si="5"/>
        <v>221.3.5032</v>
      </c>
      <c r="P36" s="14" t="str">
        <f t="shared" si="16"/>
        <v>1.3.5032</v>
      </c>
      <c r="R36" s="15" t="s">
        <v>121</v>
      </c>
      <c r="S36" s="16" t="s">
        <v>122</v>
      </c>
      <c r="T36" s="23">
        <v>2016170010032</v>
      </c>
      <c r="U36" s="22" t="s">
        <v>123</v>
      </c>
      <c r="V36" s="22" t="s">
        <v>124</v>
      </c>
      <c r="W36" s="118">
        <v>339515249.2</v>
      </c>
      <c r="X36" s="11">
        <v>0</v>
      </c>
      <c r="Y36" s="11">
        <v>0</v>
      </c>
      <c r="Z36" s="11">
        <v>0</v>
      </c>
      <c r="AA36" s="11">
        <v>0</v>
      </c>
      <c r="AB36" s="11">
        <v>0</v>
      </c>
      <c r="AC36" s="11">
        <v>0</v>
      </c>
      <c r="AD36" s="11">
        <v>0</v>
      </c>
      <c r="AE36" s="11">
        <v>0</v>
      </c>
      <c r="AF36" s="11">
        <v>0</v>
      </c>
      <c r="AG36" s="11">
        <v>0</v>
      </c>
      <c r="AH36" s="11">
        <v>0</v>
      </c>
      <c r="AI36" s="11">
        <v>0</v>
      </c>
      <c r="AJ36" s="11">
        <v>0</v>
      </c>
      <c r="AK36" s="11">
        <v>0</v>
      </c>
      <c r="AL36" s="19">
        <f t="shared" si="17"/>
        <v>339515249.2</v>
      </c>
      <c r="AM36" s="22" t="s">
        <v>120</v>
      </c>
    </row>
    <row r="37" spans="1:39" s="14" customFormat="1" ht="79.5" customHeight="1">
      <c r="A37" s="99" t="str">
        <f t="shared" si="6"/>
        <v>111.4.1034</v>
      </c>
      <c r="B37" s="99" t="str">
        <f t="shared" si="7"/>
        <v>331.4.1034</v>
      </c>
      <c r="C37" s="99" t="str">
        <f t="shared" si="8"/>
        <v>331.4.1034</v>
      </c>
      <c r="D37" s="99" t="str">
        <f t="shared" si="9"/>
        <v>331.4.1034</v>
      </c>
      <c r="E37" s="99" t="str">
        <f t="shared" si="10"/>
        <v>331.4.1034</v>
      </c>
      <c r="F37" s="99" t="str">
        <f t="shared" si="11"/>
        <v>331.4.1034</v>
      </c>
      <c r="G37" s="99" t="str">
        <f t="shared" si="12"/>
        <v>N/A1.4.1034</v>
      </c>
      <c r="H37" s="99" t="str">
        <f t="shared" si="13"/>
        <v>331.4.1034</v>
      </c>
      <c r="I37" s="99" t="str">
        <f t="shared" si="14"/>
        <v>N/A1.4.1034</v>
      </c>
      <c r="J37" s="99" t="str">
        <f t="shared" si="15"/>
        <v>331.4.1034</v>
      </c>
      <c r="K37" s="99" t="str">
        <f t="shared" si="1"/>
        <v>441.4.1034</v>
      </c>
      <c r="L37" s="99" t="str">
        <f t="shared" si="2"/>
        <v>22D1.4.1034</v>
      </c>
      <c r="M37" s="99" t="str">
        <f t="shared" si="3"/>
        <v>22N1.4.1034</v>
      </c>
      <c r="N37" s="99" t="str">
        <f t="shared" si="4"/>
        <v>551.4.1034</v>
      </c>
      <c r="O37" s="99" t="str">
        <f t="shared" si="5"/>
        <v>221.4.1034</v>
      </c>
      <c r="P37" s="14" t="str">
        <f t="shared" si="16"/>
        <v>1.4.1034</v>
      </c>
      <c r="R37" s="15" t="s">
        <v>125</v>
      </c>
      <c r="S37" s="16" t="s">
        <v>126</v>
      </c>
      <c r="T37" s="21">
        <v>2016170010034</v>
      </c>
      <c r="U37" s="22" t="s">
        <v>127</v>
      </c>
      <c r="V37" s="26" t="s">
        <v>128</v>
      </c>
      <c r="W37" s="118">
        <v>2226000000</v>
      </c>
      <c r="X37" s="11">
        <v>0</v>
      </c>
      <c r="Y37" s="11">
        <v>0</v>
      </c>
      <c r="Z37" s="11">
        <v>0</v>
      </c>
      <c r="AA37" s="11">
        <v>1115209894</v>
      </c>
      <c r="AB37" s="11">
        <v>0</v>
      </c>
      <c r="AC37" s="11">
        <v>0</v>
      </c>
      <c r="AD37" s="11">
        <v>0</v>
      </c>
      <c r="AE37" s="11">
        <v>0</v>
      </c>
      <c r="AF37" s="11">
        <v>0</v>
      </c>
      <c r="AG37" s="11">
        <v>0</v>
      </c>
      <c r="AH37" s="11">
        <v>0</v>
      </c>
      <c r="AI37" s="11">
        <v>0</v>
      </c>
      <c r="AJ37" s="11">
        <v>0</v>
      </c>
      <c r="AK37" s="114">
        <v>250000000</v>
      </c>
      <c r="AL37" s="19">
        <f t="shared" si="17"/>
        <v>3591209894</v>
      </c>
      <c r="AM37" s="22" t="s">
        <v>418</v>
      </c>
    </row>
    <row r="38" spans="1:39" s="14" customFormat="1" ht="63" customHeight="1">
      <c r="A38" s="99" t="str">
        <f t="shared" si="6"/>
        <v>111.4.2035</v>
      </c>
      <c r="B38" s="99" t="str">
        <f t="shared" si="7"/>
        <v>331.4.2035</v>
      </c>
      <c r="C38" s="99" t="str">
        <f t="shared" si="8"/>
        <v>331.4.2035</v>
      </c>
      <c r="D38" s="99" t="str">
        <f t="shared" si="9"/>
        <v>331.4.2035</v>
      </c>
      <c r="E38" s="99" t="str">
        <f t="shared" si="10"/>
        <v>331.4.2035</v>
      </c>
      <c r="F38" s="99" t="str">
        <f t="shared" si="11"/>
        <v>331.4.2035</v>
      </c>
      <c r="G38" s="99" t="str">
        <f t="shared" si="12"/>
        <v>N/A1.4.2035</v>
      </c>
      <c r="H38" s="99" t="str">
        <f t="shared" si="13"/>
        <v>331.4.2035</v>
      </c>
      <c r="I38" s="99" t="str">
        <f t="shared" si="14"/>
        <v>N/A1.4.2035</v>
      </c>
      <c r="J38" s="99" t="str">
        <f t="shared" si="15"/>
        <v>331.4.2035</v>
      </c>
      <c r="K38" s="99" t="str">
        <f t="shared" si="1"/>
        <v>441.4.2035</v>
      </c>
      <c r="L38" s="99" t="str">
        <f t="shared" si="2"/>
        <v>22D1.4.2035</v>
      </c>
      <c r="M38" s="99" t="str">
        <f t="shared" si="3"/>
        <v>22N1.4.2035</v>
      </c>
      <c r="N38" s="99" t="str">
        <f t="shared" si="4"/>
        <v>551.4.2035</v>
      </c>
      <c r="O38" s="99" t="str">
        <f t="shared" si="5"/>
        <v>221.4.2035</v>
      </c>
      <c r="P38" s="14" t="str">
        <f t="shared" si="16"/>
        <v>1.4.2035</v>
      </c>
      <c r="R38" s="15" t="s">
        <v>129</v>
      </c>
      <c r="S38" s="16" t="s">
        <v>130</v>
      </c>
      <c r="T38" s="21">
        <v>2016170010035</v>
      </c>
      <c r="U38" s="22" t="s">
        <v>131</v>
      </c>
      <c r="V38" s="26" t="s">
        <v>132</v>
      </c>
      <c r="W38" s="118">
        <v>6637000000</v>
      </c>
      <c r="X38" s="11">
        <v>0</v>
      </c>
      <c r="Y38" s="11">
        <v>0</v>
      </c>
      <c r="Z38" s="11">
        <v>0</v>
      </c>
      <c r="AA38" s="11">
        <v>0</v>
      </c>
      <c r="AB38" s="11">
        <v>0</v>
      </c>
      <c r="AC38" s="11">
        <v>0</v>
      </c>
      <c r="AD38" s="11">
        <v>0</v>
      </c>
      <c r="AE38" s="11">
        <v>0</v>
      </c>
      <c r="AF38" s="11">
        <v>0</v>
      </c>
      <c r="AG38" s="11">
        <v>0</v>
      </c>
      <c r="AH38" s="11">
        <v>0</v>
      </c>
      <c r="AI38" s="11">
        <v>0</v>
      </c>
      <c r="AJ38" s="11">
        <f>SUMIF(Hoja1!$S$4:$S$481,POAI!N38,Hoja1!$T$4:$T$481)</f>
        <v>0</v>
      </c>
      <c r="AK38" s="114">
        <v>1027777358</v>
      </c>
      <c r="AL38" s="19">
        <f t="shared" si="17"/>
        <v>7664777358</v>
      </c>
      <c r="AM38" s="22" t="s">
        <v>418</v>
      </c>
    </row>
    <row r="39" spans="1:39" s="14" customFormat="1" ht="75" customHeight="1">
      <c r="A39" s="99" t="str">
        <f t="shared" si="6"/>
        <v>115.2.1036</v>
      </c>
      <c r="B39" s="99" t="str">
        <f t="shared" si="7"/>
        <v>335.2.1036</v>
      </c>
      <c r="C39" s="99" t="str">
        <f t="shared" si="8"/>
        <v>335.2.1036</v>
      </c>
      <c r="D39" s="99" t="str">
        <f t="shared" si="9"/>
        <v>335.2.1036</v>
      </c>
      <c r="E39" s="99" t="str">
        <f t="shared" si="10"/>
        <v>335.2.1036</v>
      </c>
      <c r="F39" s="99" t="str">
        <f t="shared" si="11"/>
        <v>335.2.1036</v>
      </c>
      <c r="G39" s="99" t="str">
        <f t="shared" si="12"/>
        <v>N/A5.2.1036</v>
      </c>
      <c r="H39" s="99" t="str">
        <f t="shared" si="13"/>
        <v>335.2.1036</v>
      </c>
      <c r="I39" s="99" t="str">
        <f t="shared" si="14"/>
        <v>N/A5.2.1036</v>
      </c>
      <c r="J39" s="99" t="str">
        <f t="shared" si="15"/>
        <v>335.2.1036</v>
      </c>
      <c r="K39" s="99" t="str">
        <f t="shared" si="1"/>
        <v>445.2.1036</v>
      </c>
      <c r="L39" s="99" t="str">
        <f t="shared" si="2"/>
        <v>22D5.2.1036</v>
      </c>
      <c r="M39" s="99" t="str">
        <f t="shared" si="3"/>
        <v>22N5.2.1036</v>
      </c>
      <c r="N39" s="99" t="str">
        <f t="shared" si="4"/>
        <v>555.2.1036</v>
      </c>
      <c r="O39" s="99" t="str">
        <f t="shared" si="5"/>
        <v>225.2.1036</v>
      </c>
      <c r="P39" s="14" t="str">
        <f t="shared" si="16"/>
        <v>5.2.1036</v>
      </c>
      <c r="R39" s="27" t="s">
        <v>133</v>
      </c>
      <c r="S39" s="16" t="s">
        <v>134</v>
      </c>
      <c r="T39" s="23">
        <v>2016170010036</v>
      </c>
      <c r="U39" s="22" t="s">
        <v>135</v>
      </c>
      <c r="V39" s="22" t="s">
        <v>136</v>
      </c>
      <c r="W39" s="118">
        <f>SUMIF(Hoja1!$S$4:$S$481,POAI!A39,Hoja1!$T$4:$T$481)</f>
        <v>0</v>
      </c>
      <c r="X39" s="11">
        <v>0</v>
      </c>
      <c r="Y39" s="11">
        <v>0</v>
      </c>
      <c r="Z39" s="11">
        <v>0</v>
      </c>
      <c r="AA39" s="11">
        <v>0</v>
      </c>
      <c r="AB39" s="11">
        <v>0</v>
      </c>
      <c r="AC39" s="11">
        <v>0</v>
      </c>
      <c r="AD39" s="11">
        <v>0</v>
      </c>
      <c r="AE39" s="11">
        <v>0</v>
      </c>
      <c r="AF39" s="11">
        <v>0</v>
      </c>
      <c r="AG39" s="11">
        <v>0</v>
      </c>
      <c r="AH39" s="11">
        <v>0</v>
      </c>
      <c r="AI39" s="11">
        <v>0</v>
      </c>
      <c r="AJ39" s="11">
        <v>0</v>
      </c>
      <c r="AK39" s="114">
        <v>226500000</v>
      </c>
      <c r="AL39" s="19">
        <f t="shared" si="17"/>
        <v>226500000</v>
      </c>
      <c r="AM39" s="22" t="s">
        <v>419</v>
      </c>
    </row>
    <row r="40" spans="1:39" s="14" customFormat="1" ht="71.25" customHeight="1">
      <c r="A40" s="99" t="str">
        <f t="shared" si="6"/>
        <v>115.2.1037</v>
      </c>
      <c r="B40" s="99" t="str">
        <f t="shared" si="7"/>
        <v>335.2.1037</v>
      </c>
      <c r="C40" s="99" t="str">
        <f t="shared" si="8"/>
        <v>335.2.1037</v>
      </c>
      <c r="D40" s="99" t="str">
        <f t="shared" si="9"/>
        <v>335.2.1037</v>
      </c>
      <c r="E40" s="99" t="str">
        <f t="shared" si="10"/>
        <v>335.2.1037</v>
      </c>
      <c r="F40" s="99" t="str">
        <f t="shared" si="11"/>
        <v>335.2.1037</v>
      </c>
      <c r="G40" s="99" t="str">
        <f t="shared" si="12"/>
        <v>N/A5.2.1037</v>
      </c>
      <c r="H40" s="99" t="str">
        <f t="shared" si="13"/>
        <v>335.2.1037</v>
      </c>
      <c r="I40" s="99" t="str">
        <f t="shared" si="14"/>
        <v>N/A5.2.1037</v>
      </c>
      <c r="J40" s="99" t="str">
        <f t="shared" si="15"/>
        <v>335.2.1037</v>
      </c>
      <c r="K40" s="99" t="str">
        <f t="shared" si="1"/>
        <v>445.2.1037</v>
      </c>
      <c r="L40" s="99" t="str">
        <f t="shared" si="2"/>
        <v>22D5.2.1037</v>
      </c>
      <c r="M40" s="99" t="str">
        <f t="shared" si="3"/>
        <v>22N5.2.1037</v>
      </c>
      <c r="N40" s="99" t="str">
        <f t="shared" si="4"/>
        <v>555.2.1037</v>
      </c>
      <c r="O40" s="99" t="str">
        <f t="shared" si="5"/>
        <v>225.2.1037</v>
      </c>
      <c r="P40" s="14" t="str">
        <f t="shared" si="16"/>
        <v>5.2.1037</v>
      </c>
      <c r="R40" s="27" t="s">
        <v>133</v>
      </c>
      <c r="S40" s="16" t="s">
        <v>134</v>
      </c>
      <c r="T40" s="23">
        <v>2016170010037</v>
      </c>
      <c r="U40" s="22" t="s">
        <v>137</v>
      </c>
      <c r="V40" s="22" t="s">
        <v>138</v>
      </c>
      <c r="W40" s="118">
        <f>SUMIF(Hoja1!$S$4:$S$481,POAI!A40,Hoja1!$T$4:$T$481)</f>
        <v>0</v>
      </c>
      <c r="X40" s="11">
        <v>0</v>
      </c>
      <c r="Y40" s="11">
        <v>0</v>
      </c>
      <c r="Z40" s="11">
        <v>0</v>
      </c>
      <c r="AA40" s="11">
        <v>0</v>
      </c>
      <c r="AB40" s="11">
        <v>0</v>
      </c>
      <c r="AC40" s="11">
        <v>0</v>
      </c>
      <c r="AD40" s="11">
        <v>0</v>
      </c>
      <c r="AE40" s="11">
        <v>0</v>
      </c>
      <c r="AF40" s="11">
        <v>0</v>
      </c>
      <c r="AG40" s="11">
        <v>0</v>
      </c>
      <c r="AH40" s="11">
        <v>0</v>
      </c>
      <c r="AI40" s="11">
        <v>0</v>
      </c>
      <c r="AJ40" s="11">
        <v>0</v>
      </c>
      <c r="AK40" s="114">
        <v>2833487161</v>
      </c>
      <c r="AL40" s="19">
        <f t="shared" si="17"/>
        <v>2833487161</v>
      </c>
      <c r="AM40" s="22" t="s">
        <v>419</v>
      </c>
    </row>
    <row r="41" spans="1:39" s="14" customFormat="1" ht="63" customHeight="1">
      <c r="A41" s="99" t="str">
        <f t="shared" si="6"/>
        <v>115.2.1038</v>
      </c>
      <c r="B41" s="99" t="str">
        <f t="shared" si="7"/>
        <v>335.2.1038</v>
      </c>
      <c r="C41" s="99" t="str">
        <f t="shared" si="8"/>
        <v>335.2.1038</v>
      </c>
      <c r="D41" s="99" t="str">
        <f t="shared" si="9"/>
        <v>335.2.1038</v>
      </c>
      <c r="E41" s="99" t="str">
        <f t="shared" si="10"/>
        <v>335.2.1038</v>
      </c>
      <c r="F41" s="99" t="str">
        <f t="shared" si="11"/>
        <v>335.2.1038</v>
      </c>
      <c r="G41" s="99" t="str">
        <f t="shared" si="12"/>
        <v>N/A5.2.1038</v>
      </c>
      <c r="H41" s="99" t="str">
        <f t="shared" si="13"/>
        <v>335.2.1038</v>
      </c>
      <c r="I41" s="99" t="str">
        <f t="shared" si="14"/>
        <v>N/A5.2.1038</v>
      </c>
      <c r="J41" s="99" t="str">
        <f t="shared" si="15"/>
        <v>335.2.1038</v>
      </c>
      <c r="K41" s="99" t="str">
        <f t="shared" si="1"/>
        <v>445.2.1038</v>
      </c>
      <c r="L41" s="99" t="str">
        <f t="shared" si="2"/>
        <v>22D5.2.1038</v>
      </c>
      <c r="M41" s="99" t="str">
        <f t="shared" si="3"/>
        <v>22N5.2.1038</v>
      </c>
      <c r="N41" s="99" t="str">
        <f t="shared" si="4"/>
        <v>555.2.1038</v>
      </c>
      <c r="O41" s="99" t="str">
        <f t="shared" si="5"/>
        <v>225.2.1038</v>
      </c>
      <c r="P41" s="14" t="str">
        <f t="shared" si="16"/>
        <v>5.2.1038</v>
      </c>
      <c r="R41" s="27" t="s">
        <v>133</v>
      </c>
      <c r="S41" s="16" t="s">
        <v>134</v>
      </c>
      <c r="T41" s="23">
        <v>2016170010038</v>
      </c>
      <c r="U41" s="22" t="s">
        <v>139</v>
      </c>
      <c r="V41" s="22" t="s">
        <v>140</v>
      </c>
      <c r="W41" s="118">
        <v>50200000</v>
      </c>
      <c r="X41" s="11">
        <v>0</v>
      </c>
      <c r="Y41" s="11">
        <v>0</v>
      </c>
      <c r="Z41" s="11">
        <v>0</v>
      </c>
      <c r="AA41" s="11">
        <v>0</v>
      </c>
      <c r="AB41" s="11">
        <v>0</v>
      </c>
      <c r="AC41" s="11">
        <v>0</v>
      </c>
      <c r="AD41" s="11">
        <v>0</v>
      </c>
      <c r="AE41" s="11">
        <v>0</v>
      </c>
      <c r="AF41" s="11">
        <v>0</v>
      </c>
      <c r="AG41" s="11">
        <v>0</v>
      </c>
      <c r="AH41" s="11">
        <v>0</v>
      </c>
      <c r="AI41" s="11">
        <v>0</v>
      </c>
      <c r="AJ41" s="11">
        <v>0</v>
      </c>
      <c r="AK41" s="114">
        <v>320250000</v>
      </c>
      <c r="AL41" s="19">
        <f t="shared" si="17"/>
        <v>370450000</v>
      </c>
      <c r="AM41" s="22" t="s">
        <v>419</v>
      </c>
    </row>
    <row r="42" spans="1:39" s="14" customFormat="1" ht="63" customHeight="1">
      <c r="A42" s="99" t="str">
        <f t="shared" si="6"/>
        <v>115.2.1039</v>
      </c>
      <c r="B42" s="99" t="str">
        <f t="shared" si="7"/>
        <v>335.2.1039</v>
      </c>
      <c r="C42" s="99" t="str">
        <f t="shared" si="8"/>
        <v>335.2.1039</v>
      </c>
      <c r="D42" s="99" t="str">
        <f t="shared" si="9"/>
        <v>335.2.1039</v>
      </c>
      <c r="E42" s="99" t="str">
        <f t="shared" si="10"/>
        <v>335.2.1039</v>
      </c>
      <c r="F42" s="99" t="str">
        <f t="shared" si="11"/>
        <v>335.2.1039</v>
      </c>
      <c r="G42" s="99" t="str">
        <f t="shared" si="12"/>
        <v>N/A5.2.1039</v>
      </c>
      <c r="H42" s="99" t="str">
        <f t="shared" si="13"/>
        <v>335.2.1039</v>
      </c>
      <c r="I42" s="99" t="str">
        <f t="shared" si="14"/>
        <v>N/A5.2.1039</v>
      </c>
      <c r="J42" s="99" t="str">
        <f t="shared" si="15"/>
        <v>335.2.1039</v>
      </c>
      <c r="K42" s="99" t="str">
        <f t="shared" si="1"/>
        <v>445.2.1039</v>
      </c>
      <c r="L42" s="99" t="str">
        <f t="shared" si="2"/>
        <v>22D5.2.1039</v>
      </c>
      <c r="M42" s="99" t="str">
        <f t="shared" si="3"/>
        <v>22N5.2.1039</v>
      </c>
      <c r="N42" s="99" t="str">
        <f t="shared" si="4"/>
        <v>555.2.1039</v>
      </c>
      <c r="O42" s="99" t="str">
        <f t="shared" si="5"/>
        <v>225.2.1039</v>
      </c>
      <c r="P42" s="14" t="str">
        <f t="shared" si="16"/>
        <v>5.2.1039</v>
      </c>
      <c r="R42" s="27" t="s">
        <v>133</v>
      </c>
      <c r="S42" s="16" t="s">
        <v>134</v>
      </c>
      <c r="T42" s="23">
        <v>2016170010039</v>
      </c>
      <c r="U42" s="22" t="s">
        <v>141</v>
      </c>
      <c r="V42" s="22" t="s">
        <v>142</v>
      </c>
      <c r="W42" s="118">
        <f>SUMIF(Hoja1!$S$4:$S$481,POAI!A42,Hoja1!$T$4:$T$481)</f>
        <v>0</v>
      </c>
      <c r="X42" s="11">
        <v>0</v>
      </c>
      <c r="Y42" s="11">
        <v>0</v>
      </c>
      <c r="Z42" s="11">
        <v>0</v>
      </c>
      <c r="AA42" s="11">
        <v>0</v>
      </c>
      <c r="AB42" s="11">
        <v>0</v>
      </c>
      <c r="AC42" s="11">
        <v>0</v>
      </c>
      <c r="AD42" s="11">
        <v>0</v>
      </c>
      <c r="AE42" s="11">
        <v>0</v>
      </c>
      <c r="AF42" s="11">
        <v>0</v>
      </c>
      <c r="AG42" s="11">
        <v>0</v>
      </c>
      <c r="AH42" s="11">
        <v>0</v>
      </c>
      <c r="AI42" s="11">
        <v>0</v>
      </c>
      <c r="AJ42" s="11">
        <v>0</v>
      </c>
      <c r="AK42" s="114">
        <v>293038494</v>
      </c>
      <c r="AL42" s="19">
        <f t="shared" si="17"/>
        <v>293038494</v>
      </c>
      <c r="AM42" s="22" t="s">
        <v>419</v>
      </c>
    </row>
    <row r="43" spans="1:39" s="14" customFormat="1" ht="70.5" customHeight="1">
      <c r="A43" s="99" t="str">
        <f t="shared" si="6"/>
        <v>115.2.1040</v>
      </c>
      <c r="B43" s="99" t="str">
        <f t="shared" si="7"/>
        <v>335.2.1040</v>
      </c>
      <c r="C43" s="99" t="str">
        <f t="shared" si="8"/>
        <v>335.2.1040</v>
      </c>
      <c r="D43" s="99" t="str">
        <f t="shared" si="9"/>
        <v>335.2.1040</v>
      </c>
      <c r="E43" s="99" t="str">
        <f t="shared" si="10"/>
        <v>335.2.1040</v>
      </c>
      <c r="F43" s="99" t="str">
        <f t="shared" si="11"/>
        <v>335.2.1040</v>
      </c>
      <c r="G43" s="99" t="str">
        <f t="shared" si="12"/>
        <v>N/A5.2.1040</v>
      </c>
      <c r="H43" s="99" t="str">
        <f t="shared" si="13"/>
        <v>335.2.1040</v>
      </c>
      <c r="I43" s="99" t="str">
        <f t="shared" si="14"/>
        <v>N/A5.2.1040</v>
      </c>
      <c r="J43" s="99" t="str">
        <f t="shared" si="15"/>
        <v>335.2.1040</v>
      </c>
      <c r="K43" s="99" t="str">
        <f t="shared" si="1"/>
        <v>445.2.1040</v>
      </c>
      <c r="L43" s="99" t="str">
        <f t="shared" si="2"/>
        <v>22D5.2.1040</v>
      </c>
      <c r="M43" s="99" t="str">
        <f t="shared" si="3"/>
        <v>22N5.2.1040</v>
      </c>
      <c r="N43" s="99" t="str">
        <f t="shared" si="4"/>
        <v>555.2.1040</v>
      </c>
      <c r="O43" s="99" t="str">
        <f t="shared" si="5"/>
        <v>225.2.1040</v>
      </c>
      <c r="P43" s="14" t="str">
        <f t="shared" si="16"/>
        <v>5.2.1040</v>
      </c>
      <c r="R43" s="27" t="s">
        <v>133</v>
      </c>
      <c r="S43" s="16" t="s">
        <v>134</v>
      </c>
      <c r="T43" s="23">
        <v>2016170010040</v>
      </c>
      <c r="U43" s="22" t="s">
        <v>143</v>
      </c>
      <c r="V43" s="22" t="s">
        <v>144</v>
      </c>
      <c r="W43" s="118">
        <f>SUMIF(Hoja1!$S$4:$S$481,POAI!A43,Hoja1!$T$4:$T$481)</f>
        <v>0</v>
      </c>
      <c r="X43" s="11">
        <v>0</v>
      </c>
      <c r="Y43" s="11">
        <v>0</v>
      </c>
      <c r="Z43" s="11">
        <v>0</v>
      </c>
      <c r="AA43" s="11">
        <v>0</v>
      </c>
      <c r="AB43" s="11">
        <v>0</v>
      </c>
      <c r="AC43" s="11">
        <v>0</v>
      </c>
      <c r="AD43" s="11">
        <v>0</v>
      </c>
      <c r="AE43" s="11">
        <v>0</v>
      </c>
      <c r="AF43" s="11">
        <v>0</v>
      </c>
      <c r="AG43" s="11">
        <v>0</v>
      </c>
      <c r="AH43" s="11">
        <v>0</v>
      </c>
      <c r="AI43" s="11">
        <v>0</v>
      </c>
      <c r="AJ43" s="11">
        <v>0</v>
      </c>
      <c r="AK43" s="114">
        <v>760000000</v>
      </c>
      <c r="AL43" s="19">
        <f t="shared" si="17"/>
        <v>760000000</v>
      </c>
      <c r="AM43" s="22" t="s">
        <v>419</v>
      </c>
    </row>
    <row r="44" spans="1:39" s="14" customFormat="1" ht="53.25" customHeight="1">
      <c r="A44" s="99" t="str">
        <f t="shared" si="6"/>
        <v>113.3.2041</v>
      </c>
      <c r="B44" s="99" t="str">
        <f t="shared" si="7"/>
        <v>333.3.2041</v>
      </c>
      <c r="C44" s="99" t="str">
        <f t="shared" si="8"/>
        <v>333.3.2041</v>
      </c>
      <c r="D44" s="99" t="str">
        <f t="shared" si="9"/>
        <v>333.3.2041</v>
      </c>
      <c r="E44" s="99" t="str">
        <f t="shared" si="10"/>
        <v>333.3.2041</v>
      </c>
      <c r="F44" s="99" t="str">
        <f t="shared" si="11"/>
        <v>333.3.2041</v>
      </c>
      <c r="G44" s="99" t="str">
        <f t="shared" si="12"/>
        <v>N/A3.3.2041</v>
      </c>
      <c r="H44" s="99" t="str">
        <f t="shared" si="13"/>
        <v>333.3.2041</v>
      </c>
      <c r="I44" s="99" t="str">
        <f t="shared" si="14"/>
        <v>N/A3.3.2041</v>
      </c>
      <c r="J44" s="99" t="str">
        <f t="shared" si="15"/>
        <v>333.3.2041</v>
      </c>
      <c r="K44" s="99" t="str">
        <f t="shared" si="1"/>
        <v>443.3.2041</v>
      </c>
      <c r="L44" s="99" t="str">
        <f t="shared" si="2"/>
        <v>22D3.3.2041</v>
      </c>
      <c r="M44" s="99" t="str">
        <f t="shared" si="3"/>
        <v>22N3.3.2041</v>
      </c>
      <c r="N44" s="99" t="str">
        <f t="shared" si="4"/>
        <v>553.3.2041</v>
      </c>
      <c r="O44" s="99" t="str">
        <f t="shared" si="5"/>
        <v>223.3.2041</v>
      </c>
      <c r="P44" s="14" t="str">
        <f t="shared" si="16"/>
        <v>3.3.2041</v>
      </c>
      <c r="R44" s="24" t="s">
        <v>145</v>
      </c>
      <c r="S44" s="16" t="s">
        <v>146</v>
      </c>
      <c r="T44" s="23">
        <v>2016170010041</v>
      </c>
      <c r="U44" s="22" t="s">
        <v>147</v>
      </c>
      <c r="V44" s="22" t="s">
        <v>148</v>
      </c>
      <c r="W44" s="118">
        <v>159033600</v>
      </c>
      <c r="X44" s="11">
        <v>0</v>
      </c>
      <c r="Y44" s="11">
        <v>0</v>
      </c>
      <c r="Z44" s="11">
        <v>0</v>
      </c>
      <c r="AA44" s="11">
        <v>0</v>
      </c>
      <c r="AB44" s="11">
        <v>0</v>
      </c>
      <c r="AC44" s="11">
        <v>0</v>
      </c>
      <c r="AD44" s="11">
        <v>0</v>
      </c>
      <c r="AE44" s="11">
        <v>0</v>
      </c>
      <c r="AF44" s="11">
        <v>0</v>
      </c>
      <c r="AG44" s="11">
        <v>0</v>
      </c>
      <c r="AH44" s="11">
        <v>0</v>
      </c>
      <c r="AI44" s="11">
        <v>0</v>
      </c>
      <c r="AJ44" s="11">
        <v>0</v>
      </c>
      <c r="AK44" s="11">
        <v>0</v>
      </c>
      <c r="AL44" s="19">
        <f t="shared" si="17"/>
        <v>159033600</v>
      </c>
      <c r="AM44" s="22" t="s">
        <v>149</v>
      </c>
    </row>
    <row r="45" spans="1:39" s="14" customFormat="1" ht="69" customHeight="1">
      <c r="A45" s="99" t="str">
        <f t="shared" si="6"/>
        <v>113.3.3042</v>
      </c>
      <c r="B45" s="99" t="str">
        <f t="shared" si="7"/>
        <v>333.3.3042</v>
      </c>
      <c r="C45" s="99" t="str">
        <f t="shared" si="8"/>
        <v>333.3.3042</v>
      </c>
      <c r="D45" s="99" t="str">
        <f t="shared" si="9"/>
        <v>333.3.3042</v>
      </c>
      <c r="E45" s="99" t="str">
        <f t="shared" si="10"/>
        <v>333.3.3042</v>
      </c>
      <c r="F45" s="99" t="str">
        <f t="shared" si="11"/>
        <v>333.3.3042</v>
      </c>
      <c r="G45" s="99" t="str">
        <f t="shared" si="12"/>
        <v>N/A3.3.3042</v>
      </c>
      <c r="H45" s="99" t="str">
        <f t="shared" si="13"/>
        <v>333.3.3042</v>
      </c>
      <c r="I45" s="99" t="str">
        <f t="shared" si="14"/>
        <v>N/A3.3.3042</v>
      </c>
      <c r="J45" s="99" t="str">
        <f t="shared" si="15"/>
        <v>333.3.3042</v>
      </c>
      <c r="K45" s="99" t="str">
        <f t="shared" si="1"/>
        <v>443.3.3042</v>
      </c>
      <c r="L45" s="99" t="str">
        <f t="shared" si="2"/>
        <v>22D3.3.3042</v>
      </c>
      <c r="M45" s="99" t="str">
        <f t="shared" si="3"/>
        <v>22N3.3.3042</v>
      </c>
      <c r="N45" s="99" t="str">
        <f t="shared" si="4"/>
        <v>553.3.3042</v>
      </c>
      <c r="O45" s="99" t="str">
        <f t="shared" si="5"/>
        <v>223.3.3042</v>
      </c>
      <c r="P45" s="14" t="str">
        <f t="shared" si="16"/>
        <v>3.3.3042</v>
      </c>
      <c r="R45" s="24" t="s">
        <v>150</v>
      </c>
      <c r="S45" s="16" t="s">
        <v>151</v>
      </c>
      <c r="T45" s="23">
        <v>2016170010042</v>
      </c>
      <c r="U45" s="22" t="s">
        <v>87</v>
      </c>
      <c r="V45" s="22" t="s">
        <v>88</v>
      </c>
      <c r="W45" s="118">
        <f>SUMIF(Hoja1!$S$4:$S$481,POAI!A45,Hoja1!$T$4:$T$481)</f>
        <v>0</v>
      </c>
      <c r="X45" s="11">
        <v>0</v>
      </c>
      <c r="Y45" s="11">
        <v>0</v>
      </c>
      <c r="Z45" s="11">
        <v>0</v>
      </c>
      <c r="AA45" s="11">
        <v>0</v>
      </c>
      <c r="AB45" s="11">
        <v>0</v>
      </c>
      <c r="AC45" s="11">
        <v>0</v>
      </c>
      <c r="AD45" s="11">
        <v>0</v>
      </c>
      <c r="AE45" s="11">
        <v>0</v>
      </c>
      <c r="AF45" s="11">
        <v>0</v>
      </c>
      <c r="AG45" s="11">
        <v>0</v>
      </c>
      <c r="AH45" s="11">
        <v>0</v>
      </c>
      <c r="AI45" s="11">
        <v>0</v>
      </c>
      <c r="AJ45" s="11">
        <v>0</v>
      </c>
      <c r="AK45" s="11">
        <v>0</v>
      </c>
      <c r="AL45" s="19">
        <f t="shared" si="17"/>
        <v>0</v>
      </c>
      <c r="AM45" s="22" t="s">
        <v>149</v>
      </c>
    </row>
    <row r="46" spans="1:39" s="14" customFormat="1" ht="55.5" customHeight="1">
      <c r="A46" s="99" t="str">
        <f t="shared" si="6"/>
        <v>113.1.2042</v>
      </c>
      <c r="B46" s="99" t="str">
        <f t="shared" si="7"/>
        <v>333.1.2042</v>
      </c>
      <c r="C46" s="99" t="str">
        <f t="shared" si="8"/>
        <v>333.1.2042</v>
      </c>
      <c r="D46" s="99" t="str">
        <f t="shared" si="9"/>
        <v>333.1.2042</v>
      </c>
      <c r="E46" s="99" t="str">
        <f t="shared" si="10"/>
        <v>333.1.2042</v>
      </c>
      <c r="F46" s="99" t="str">
        <f t="shared" si="11"/>
        <v>333.1.2042</v>
      </c>
      <c r="G46" s="99" t="str">
        <f t="shared" si="12"/>
        <v>N/A3.1.2042</v>
      </c>
      <c r="H46" s="99" t="str">
        <f t="shared" si="13"/>
        <v>333.1.2042</v>
      </c>
      <c r="I46" s="99" t="str">
        <f t="shared" si="14"/>
        <v>N/A3.1.2042</v>
      </c>
      <c r="J46" s="99" t="str">
        <f t="shared" si="15"/>
        <v>333.1.2042</v>
      </c>
      <c r="K46" s="99" t="str">
        <f t="shared" si="1"/>
        <v>443.1.2042</v>
      </c>
      <c r="L46" s="99" t="str">
        <f t="shared" si="2"/>
        <v>22D3.1.2042</v>
      </c>
      <c r="M46" s="99" t="str">
        <f t="shared" si="3"/>
        <v>22N3.1.2042</v>
      </c>
      <c r="N46" s="99" t="str">
        <f t="shared" si="4"/>
        <v>553.1.2042</v>
      </c>
      <c r="O46" s="99" t="str">
        <f t="shared" si="5"/>
        <v>223.1.2042</v>
      </c>
      <c r="P46" s="14" t="str">
        <f t="shared" si="16"/>
        <v>3.1.2042</v>
      </c>
      <c r="R46" s="24" t="s">
        <v>152</v>
      </c>
      <c r="S46" s="16" t="s">
        <v>86</v>
      </c>
      <c r="T46" s="23">
        <v>2016170010042</v>
      </c>
      <c r="U46" s="22" t="s">
        <v>87</v>
      </c>
      <c r="V46" s="22" t="s">
        <v>88</v>
      </c>
      <c r="W46" s="118">
        <v>496980000</v>
      </c>
      <c r="X46" s="11">
        <v>0</v>
      </c>
      <c r="Y46" s="11">
        <v>0</v>
      </c>
      <c r="Z46" s="11">
        <v>0</v>
      </c>
      <c r="AA46" s="11">
        <v>0</v>
      </c>
      <c r="AB46" s="11">
        <v>0</v>
      </c>
      <c r="AC46" s="11">
        <v>0</v>
      </c>
      <c r="AD46" s="11">
        <v>0</v>
      </c>
      <c r="AE46" s="11">
        <v>0</v>
      </c>
      <c r="AF46" s="11">
        <v>0</v>
      </c>
      <c r="AG46" s="11">
        <v>0</v>
      </c>
      <c r="AH46" s="11">
        <v>0</v>
      </c>
      <c r="AI46" s="11">
        <v>0</v>
      </c>
      <c r="AJ46" s="11">
        <v>0</v>
      </c>
      <c r="AK46" s="11">
        <v>0</v>
      </c>
      <c r="AL46" s="19">
        <f t="shared" si="17"/>
        <v>496980000</v>
      </c>
      <c r="AM46" s="22" t="s">
        <v>149</v>
      </c>
    </row>
    <row r="47" spans="1:39" s="14" customFormat="1" ht="86.25" customHeight="1">
      <c r="A47" s="99" t="str">
        <f t="shared" si="6"/>
        <v>113.4.1043</v>
      </c>
      <c r="B47" s="99" t="str">
        <f t="shared" si="7"/>
        <v>333.4.1043</v>
      </c>
      <c r="C47" s="99" t="str">
        <f t="shared" si="8"/>
        <v>333.4.1043</v>
      </c>
      <c r="D47" s="99" t="str">
        <f t="shared" si="9"/>
        <v>333.4.1043</v>
      </c>
      <c r="E47" s="99" t="str">
        <f t="shared" si="10"/>
        <v>333.4.1043</v>
      </c>
      <c r="F47" s="99" t="str">
        <f t="shared" si="11"/>
        <v>333.4.1043</v>
      </c>
      <c r="G47" s="99" t="str">
        <f t="shared" si="12"/>
        <v>N/A3.4.1043</v>
      </c>
      <c r="H47" s="99" t="str">
        <f t="shared" si="13"/>
        <v>333.4.1043</v>
      </c>
      <c r="I47" s="99" t="str">
        <f t="shared" si="14"/>
        <v>N/A3.4.1043</v>
      </c>
      <c r="J47" s="99" t="str">
        <f t="shared" si="15"/>
        <v>333.4.1043</v>
      </c>
      <c r="K47" s="99" t="str">
        <f t="shared" si="1"/>
        <v>443.4.1043</v>
      </c>
      <c r="L47" s="99" t="str">
        <f t="shared" si="2"/>
        <v>22D3.4.1043</v>
      </c>
      <c r="M47" s="99" t="str">
        <f t="shared" si="3"/>
        <v>22N3.4.1043</v>
      </c>
      <c r="N47" s="99" t="str">
        <f t="shared" si="4"/>
        <v>553.4.1043</v>
      </c>
      <c r="O47" s="99" t="str">
        <f t="shared" si="5"/>
        <v>223.4.1043</v>
      </c>
      <c r="P47" s="14" t="str">
        <f t="shared" si="16"/>
        <v>3.4.1043</v>
      </c>
      <c r="R47" s="24" t="s">
        <v>153</v>
      </c>
      <c r="S47" s="16" t="s">
        <v>154</v>
      </c>
      <c r="T47" s="23">
        <v>2016170010043</v>
      </c>
      <c r="U47" s="22" t="s">
        <v>155</v>
      </c>
      <c r="V47" s="22" t="s">
        <v>156</v>
      </c>
      <c r="W47" s="118">
        <f>SUMIF(Hoja1!$S$4:$S$481,POAI!A47,Hoja1!$T$4:$T$481)</f>
        <v>0</v>
      </c>
      <c r="X47" s="11">
        <v>0</v>
      </c>
      <c r="Y47" s="11">
        <v>0</v>
      </c>
      <c r="Z47" s="11">
        <v>0</v>
      </c>
      <c r="AA47" s="11">
        <v>0</v>
      </c>
      <c r="AB47" s="11">
        <v>0</v>
      </c>
      <c r="AC47" s="11">
        <v>0</v>
      </c>
      <c r="AD47" s="11">
        <v>0</v>
      </c>
      <c r="AE47" s="11">
        <v>0</v>
      </c>
      <c r="AF47" s="11">
        <v>0</v>
      </c>
      <c r="AG47" s="11">
        <v>0</v>
      </c>
      <c r="AH47" s="11">
        <v>0</v>
      </c>
      <c r="AI47" s="11">
        <v>0</v>
      </c>
      <c r="AJ47" s="11">
        <v>0</v>
      </c>
      <c r="AK47" s="11">
        <v>0</v>
      </c>
      <c r="AL47" s="19">
        <f t="shared" si="17"/>
        <v>0</v>
      </c>
      <c r="AM47" s="22" t="s">
        <v>420</v>
      </c>
    </row>
    <row r="48" spans="1:39" s="14" customFormat="1" ht="73.5" customHeight="1">
      <c r="A48" s="99" t="str">
        <f t="shared" si="6"/>
        <v>114.1.2046</v>
      </c>
      <c r="B48" s="99" t="str">
        <f t="shared" si="7"/>
        <v>334.1.2046</v>
      </c>
      <c r="C48" s="99" t="str">
        <f t="shared" si="8"/>
        <v>334.1.2046</v>
      </c>
      <c r="D48" s="99" t="str">
        <f t="shared" si="9"/>
        <v>334.1.2046</v>
      </c>
      <c r="E48" s="99" t="str">
        <f t="shared" si="10"/>
        <v>334.1.2046</v>
      </c>
      <c r="F48" s="99" t="str">
        <f t="shared" si="11"/>
        <v>334.1.2046</v>
      </c>
      <c r="G48" s="99" t="str">
        <f t="shared" si="12"/>
        <v>N/A4.1.2046</v>
      </c>
      <c r="H48" s="99" t="str">
        <f t="shared" si="13"/>
        <v>334.1.2046</v>
      </c>
      <c r="I48" s="99" t="str">
        <f t="shared" si="14"/>
        <v>N/A4.1.2046</v>
      </c>
      <c r="J48" s="99" t="str">
        <f t="shared" si="15"/>
        <v>334.1.2046</v>
      </c>
      <c r="K48" s="99" t="str">
        <f t="shared" si="1"/>
        <v>444.1.2046</v>
      </c>
      <c r="L48" s="99" t="str">
        <f t="shared" si="2"/>
        <v>22D4.1.2046</v>
      </c>
      <c r="M48" s="99" t="str">
        <f t="shared" si="3"/>
        <v>22N4.1.2046</v>
      </c>
      <c r="N48" s="99" t="str">
        <f t="shared" si="4"/>
        <v>554.1.2046</v>
      </c>
      <c r="O48" s="99" t="str">
        <f t="shared" si="5"/>
        <v>224.1.2046</v>
      </c>
      <c r="P48" s="14" t="str">
        <f t="shared" si="16"/>
        <v>4.1.2046</v>
      </c>
      <c r="R48" s="25" t="s">
        <v>157</v>
      </c>
      <c r="S48" s="16" t="s">
        <v>161</v>
      </c>
      <c r="T48" s="23">
        <v>2016170010046</v>
      </c>
      <c r="U48" s="22" t="s">
        <v>162</v>
      </c>
      <c r="V48" s="22" t="s">
        <v>163</v>
      </c>
      <c r="W48" s="118">
        <v>465536106</v>
      </c>
      <c r="X48" s="11">
        <v>0</v>
      </c>
      <c r="Y48" s="11">
        <v>0</v>
      </c>
      <c r="Z48" s="11">
        <v>0</v>
      </c>
      <c r="AA48" s="11">
        <v>0</v>
      </c>
      <c r="AB48" s="11">
        <v>0</v>
      </c>
      <c r="AC48" s="11">
        <v>0</v>
      </c>
      <c r="AD48" s="11">
        <v>0</v>
      </c>
      <c r="AE48" s="11">
        <v>0</v>
      </c>
      <c r="AF48" s="11">
        <v>0</v>
      </c>
      <c r="AG48" s="11">
        <v>0</v>
      </c>
      <c r="AH48" s="11">
        <v>0</v>
      </c>
      <c r="AI48" s="11">
        <v>0</v>
      </c>
      <c r="AJ48" s="11">
        <v>0</v>
      </c>
      <c r="AK48" s="11">
        <v>0</v>
      </c>
      <c r="AL48" s="19">
        <f t="shared" si="17"/>
        <v>465536106</v>
      </c>
      <c r="AM48" s="22" t="s">
        <v>420</v>
      </c>
    </row>
    <row r="49" spans="1:39" s="14" customFormat="1" ht="82.5" customHeight="1">
      <c r="A49" s="99" t="str">
        <f t="shared" si="6"/>
        <v>114.1.4047</v>
      </c>
      <c r="B49" s="99" t="str">
        <f t="shared" si="7"/>
        <v>334.1.4047</v>
      </c>
      <c r="C49" s="99" t="str">
        <f t="shared" si="8"/>
        <v>334.1.4047</v>
      </c>
      <c r="D49" s="99" t="str">
        <f t="shared" si="9"/>
        <v>334.1.4047</v>
      </c>
      <c r="E49" s="99" t="str">
        <f t="shared" si="10"/>
        <v>334.1.4047</v>
      </c>
      <c r="F49" s="99" t="str">
        <f t="shared" si="11"/>
        <v>334.1.4047</v>
      </c>
      <c r="G49" s="99" t="str">
        <f t="shared" si="12"/>
        <v>N/A4.1.4047</v>
      </c>
      <c r="H49" s="99" t="str">
        <f t="shared" si="13"/>
        <v>334.1.4047</v>
      </c>
      <c r="I49" s="99" t="str">
        <f t="shared" si="14"/>
        <v>N/A4.1.4047</v>
      </c>
      <c r="J49" s="99" t="str">
        <f t="shared" si="15"/>
        <v>334.1.4047</v>
      </c>
      <c r="K49" s="99" t="str">
        <f t="shared" si="1"/>
        <v>444.1.4047</v>
      </c>
      <c r="L49" s="99" t="str">
        <f t="shared" si="2"/>
        <v>22D4.1.4047</v>
      </c>
      <c r="M49" s="99" t="str">
        <f t="shared" si="3"/>
        <v>22N4.1.4047</v>
      </c>
      <c r="N49" s="99" t="str">
        <f t="shared" si="4"/>
        <v>554.1.4047</v>
      </c>
      <c r="O49" s="99" t="str">
        <f t="shared" si="5"/>
        <v>224.1.4047</v>
      </c>
      <c r="P49" s="14" t="str">
        <f t="shared" si="16"/>
        <v>4.1.4047</v>
      </c>
      <c r="R49" s="25" t="s">
        <v>164</v>
      </c>
      <c r="S49" s="16" t="s">
        <v>165</v>
      </c>
      <c r="T49" s="23">
        <v>2016170010047</v>
      </c>
      <c r="U49" s="22" t="s">
        <v>166</v>
      </c>
      <c r="V49" s="22" t="s">
        <v>167</v>
      </c>
      <c r="W49" s="118">
        <v>349756043</v>
      </c>
      <c r="X49" s="11">
        <v>0</v>
      </c>
      <c r="Y49" s="11">
        <v>0</v>
      </c>
      <c r="Z49" s="11">
        <v>0</v>
      </c>
      <c r="AA49" s="11">
        <v>0</v>
      </c>
      <c r="AB49" s="11">
        <v>0</v>
      </c>
      <c r="AC49" s="11">
        <v>0</v>
      </c>
      <c r="AD49" s="11">
        <v>0</v>
      </c>
      <c r="AE49" s="11">
        <v>0</v>
      </c>
      <c r="AF49" s="11">
        <v>0</v>
      </c>
      <c r="AG49" s="11">
        <v>0</v>
      </c>
      <c r="AH49" s="11">
        <v>0</v>
      </c>
      <c r="AI49" s="11">
        <v>0</v>
      </c>
      <c r="AJ49" s="11">
        <v>0</v>
      </c>
      <c r="AK49" s="114">
        <v>484134076</v>
      </c>
      <c r="AL49" s="19">
        <f t="shared" si="17"/>
        <v>833890119</v>
      </c>
      <c r="AM49" s="22" t="s">
        <v>420</v>
      </c>
    </row>
    <row r="50" spans="1:39" s="14" customFormat="1" ht="31.5" customHeight="1">
      <c r="A50" s="99" t="str">
        <f t="shared" si="6"/>
        <v>111.2.9048</v>
      </c>
      <c r="B50" s="99" t="str">
        <f t="shared" si="7"/>
        <v>331.2.9048</v>
      </c>
      <c r="C50" s="99" t="str">
        <f t="shared" si="8"/>
        <v>331.2.9048</v>
      </c>
      <c r="D50" s="99" t="str">
        <f t="shared" si="9"/>
        <v>331.2.9048</v>
      </c>
      <c r="E50" s="99" t="str">
        <f t="shared" si="10"/>
        <v>331.2.9048</v>
      </c>
      <c r="F50" s="99" t="str">
        <f t="shared" si="11"/>
        <v>331.2.9048</v>
      </c>
      <c r="G50" s="99" t="str">
        <f t="shared" si="12"/>
        <v>N/A1.2.9048</v>
      </c>
      <c r="H50" s="99" t="str">
        <f t="shared" si="13"/>
        <v>331.2.9048</v>
      </c>
      <c r="I50" s="99" t="str">
        <f t="shared" si="14"/>
        <v>N/A1.2.9048</v>
      </c>
      <c r="J50" s="99" t="str">
        <f t="shared" si="15"/>
        <v>331.2.9048</v>
      </c>
      <c r="K50" s="99" t="str">
        <f t="shared" si="1"/>
        <v>441.2.9048</v>
      </c>
      <c r="L50" s="99" t="str">
        <f t="shared" si="2"/>
        <v>22D1.2.9048</v>
      </c>
      <c r="M50" s="99" t="str">
        <f t="shared" si="3"/>
        <v>22N1.2.9048</v>
      </c>
      <c r="N50" s="99" t="str">
        <f t="shared" si="4"/>
        <v>551.2.9048</v>
      </c>
      <c r="O50" s="99" t="str">
        <f t="shared" si="5"/>
        <v>221.2.9048</v>
      </c>
      <c r="P50" s="14" t="str">
        <f t="shared" si="16"/>
        <v>1.2.9048</v>
      </c>
      <c r="R50" s="15" t="s">
        <v>168</v>
      </c>
      <c r="S50" s="16" t="s">
        <v>169</v>
      </c>
      <c r="T50" s="23">
        <v>2016170010048</v>
      </c>
      <c r="U50" s="22" t="s">
        <v>170</v>
      </c>
      <c r="V50" s="22" t="s">
        <v>171</v>
      </c>
      <c r="W50" s="118">
        <v>74360000</v>
      </c>
      <c r="X50" s="11">
        <v>0</v>
      </c>
      <c r="Y50" s="11">
        <v>0</v>
      </c>
      <c r="Z50" s="11">
        <v>0</v>
      </c>
      <c r="AA50" s="11">
        <v>0</v>
      </c>
      <c r="AB50" s="11">
        <v>0</v>
      </c>
      <c r="AC50" s="11">
        <v>0</v>
      </c>
      <c r="AD50" s="11">
        <v>0</v>
      </c>
      <c r="AE50" s="11">
        <v>0</v>
      </c>
      <c r="AF50" s="11">
        <v>111919500</v>
      </c>
      <c r="AG50" s="11">
        <v>0</v>
      </c>
      <c r="AH50" s="11">
        <v>0</v>
      </c>
      <c r="AI50" s="11">
        <v>0</v>
      </c>
      <c r="AJ50" s="11">
        <v>0</v>
      </c>
      <c r="AK50" s="11">
        <v>0</v>
      </c>
      <c r="AL50" s="19">
        <f t="shared" si="17"/>
        <v>186279500</v>
      </c>
      <c r="AM50" s="22" t="s">
        <v>172</v>
      </c>
    </row>
    <row r="51" spans="1:39" s="14" customFormat="1" ht="71.25" customHeight="1">
      <c r="A51" s="99" t="str">
        <f t="shared" si="6"/>
        <v>111.2.2049</v>
      </c>
      <c r="B51" s="99" t="str">
        <f t="shared" si="7"/>
        <v>331.2.2049</v>
      </c>
      <c r="C51" s="99" t="str">
        <f t="shared" si="8"/>
        <v>331.2.2049</v>
      </c>
      <c r="D51" s="99" t="str">
        <f t="shared" si="9"/>
        <v>331.2.2049</v>
      </c>
      <c r="E51" s="99" t="str">
        <f t="shared" si="10"/>
        <v>331.2.2049</v>
      </c>
      <c r="F51" s="99" t="str">
        <f t="shared" si="11"/>
        <v>331.2.2049</v>
      </c>
      <c r="G51" s="99" t="str">
        <f t="shared" si="12"/>
        <v>N/A1.2.2049</v>
      </c>
      <c r="H51" s="99" t="str">
        <f t="shared" si="13"/>
        <v>331.2.2049</v>
      </c>
      <c r="I51" s="99" t="str">
        <f t="shared" si="14"/>
        <v>N/A1.2.2049</v>
      </c>
      <c r="J51" s="99" t="str">
        <f t="shared" si="15"/>
        <v>331.2.2049</v>
      </c>
      <c r="K51" s="99" t="str">
        <f t="shared" si="1"/>
        <v>441.2.2049</v>
      </c>
      <c r="L51" s="99" t="str">
        <f t="shared" si="2"/>
        <v>22D1.2.2049</v>
      </c>
      <c r="M51" s="99" t="str">
        <f t="shared" si="3"/>
        <v>22N1.2.2049</v>
      </c>
      <c r="N51" s="99" t="str">
        <f t="shared" si="4"/>
        <v>551.2.2049</v>
      </c>
      <c r="O51" s="99" t="str">
        <f t="shared" si="5"/>
        <v>221.2.2049</v>
      </c>
      <c r="P51" s="14" t="str">
        <f t="shared" si="16"/>
        <v>1.2.2049</v>
      </c>
      <c r="R51" s="20" t="s">
        <v>173</v>
      </c>
      <c r="S51" s="16" t="s">
        <v>174</v>
      </c>
      <c r="T51" s="21">
        <v>2016170010049</v>
      </c>
      <c r="U51" s="22" t="s">
        <v>175</v>
      </c>
      <c r="V51" s="22" t="s">
        <v>176</v>
      </c>
      <c r="W51" s="118">
        <v>242817000</v>
      </c>
      <c r="X51" s="11">
        <v>0</v>
      </c>
      <c r="Y51" s="11">
        <v>0</v>
      </c>
      <c r="Z51" s="11">
        <v>0</v>
      </c>
      <c r="AA51" s="11">
        <v>0</v>
      </c>
      <c r="AB51" s="11">
        <v>0</v>
      </c>
      <c r="AC51" s="11">
        <v>0</v>
      </c>
      <c r="AD51" s="11">
        <v>0</v>
      </c>
      <c r="AE51" s="11">
        <v>0</v>
      </c>
      <c r="AF51" s="11">
        <v>188312250</v>
      </c>
      <c r="AG51" s="11">
        <v>0</v>
      </c>
      <c r="AH51" s="11">
        <v>0</v>
      </c>
      <c r="AI51" s="11">
        <v>0</v>
      </c>
      <c r="AJ51" s="11">
        <v>0</v>
      </c>
      <c r="AK51" s="11">
        <v>0</v>
      </c>
      <c r="AL51" s="19">
        <f t="shared" si="17"/>
        <v>431129250</v>
      </c>
      <c r="AM51" s="22" t="s">
        <v>172</v>
      </c>
    </row>
    <row r="52" spans="1:39" s="14" customFormat="1" ht="66.75" customHeight="1">
      <c r="A52" s="99" t="str">
        <f t="shared" si="6"/>
        <v>111.2.3050</v>
      </c>
      <c r="B52" s="99" t="str">
        <f t="shared" si="7"/>
        <v>331.2.3050</v>
      </c>
      <c r="C52" s="99" t="str">
        <f t="shared" si="8"/>
        <v>331.2.3050</v>
      </c>
      <c r="D52" s="99" t="str">
        <f t="shared" si="9"/>
        <v>331.2.3050</v>
      </c>
      <c r="E52" s="99" t="str">
        <f t="shared" si="10"/>
        <v>331.2.3050</v>
      </c>
      <c r="F52" s="99" t="str">
        <f t="shared" si="11"/>
        <v>331.2.3050</v>
      </c>
      <c r="G52" s="99" t="str">
        <f t="shared" si="12"/>
        <v>N/A1.2.3050</v>
      </c>
      <c r="H52" s="99" t="str">
        <f t="shared" si="13"/>
        <v>331.2.3050</v>
      </c>
      <c r="I52" s="99" t="str">
        <f t="shared" si="14"/>
        <v>N/A1.2.3050</v>
      </c>
      <c r="J52" s="99" t="str">
        <f t="shared" si="15"/>
        <v>331.2.3050</v>
      </c>
      <c r="K52" s="99" t="str">
        <f t="shared" si="1"/>
        <v>441.2.3050</v>
      </c>
      <c r="L52" s="99" t="str">
        <f t="shared" si="2"/>
        <v>22D1.2.3050</v>
      </c>
      <c r="M52" s="99" t="str">
        <f t="shared" si="3"/>
        <v>22N1.2.3050</v>
      </c>
      <c r="N52" s="99" t="str">
        <f t="shared" si="4"/>
        <v>551.2.3050</v>
      </c>
      <c r="O52" s="99" t="str">
        <f t="shared" si="5"/>
        <v>221.2.3050</v>
      </c>
      <c r="P52" s="14" t="str">
        <f t="shared" si="16"/>
        <v>1.2.3050</v>
      </c>
      <c r="R52" s="15" t="s">
        <v>177</v>
      </c>
      <c r="S52" s="16" t="s">
        <v>178</v>
      </c>
      <c r="T52" s="23">
        <v>2016170010050</v>
      </c>
      <c r="U52" s="22" t="s">
        <v>179</v>
      </c>
      <c r="V52" s="16" t="s">
        <v>180</v>
      </c>
      <c r="W52" s="118">
        <v>294872000</v>
      </c>
      <c r="X52" s="11">
        <v>0</v>
      </c>
      <c r="Y52" s="11">
        <v>0</v>
      </c>
      <c r="Z52" s="11">
        <v>0</v>
      </c>
      <c r="AA52" s="11">
        <v>0</v>
      </c>
      <c r="AB52" s="11">
        <v>0</v>
      </c>
      <c r="AC52" s="11">
        <v>0</v>
      </c>
      <c r="AD52" s="11">
        <v>0</v>
      </c>
      <c r="AE52" s="11">
        <v>0</v>
      </c>
      <c r="AF52" s="11">
        <v>214917500</v>
      </c>
      <c r="AG52" s="11">
        <v>0</v>
      </c>
      <c r="AH52" s="11">
        <v>0</v>
      </c>
      <c r="AI52" s="11">
        <v>0</v>
      </c>
      <c r="AJ52" s="11">
        <v>0</v>
      </c>
      <c r="AK52" s="11">
        <v>0</v>
      </c>
      <c r="AL52" s="19">
        <f t="shared" si="17"/>
        <v>509789500</v>
      </c>
      <c r="AM52" s="22" t="s">
        <v>172</v>
      </c>
    </row>
    <row r="53" spans="1:39" s="14" customFormat="1" ht="75" customHeight="1">
      <c r="A53" s="99" t="str">
        <f t="shared" si="6"/>
        <v>111.2.5051</v>
      </c>
      <c r="B53" s="99" t="str">
        <f t="shared" si="7"/>
        <v>331.2.5051</v>
      </c>
      <c r="C53" s="99" t="str">
        <f t="shared" si="8"/>
        <v>331.2.5051</v>
      </c>
      <c r="D53" s="99" t="str">
        <f t="shared" si="9"/>
        <v>331.2.5051</v>
      </c>
      <c r="E53" s="99" t="str">
        <f t="shared" si="10"/>
        <v>331.2.5051</v>
      </c>
      <c r="F53" s="99" t="str">
        <f t="shared" si="11"/>
        <v>331.2.5051</v>
      </c>
      <c r="G53" s="99" t="str">
        <f t="shared" si="12"/>
        <v>N/A1.2.5051</v>
      </c>
      <c r="H53" s="99" t="str">
        <f t="shared" si="13"/>
        <v>331.2.5051</v>
      </c>
      <c r="I53" s="99" t="str">
        <f t="shared" si="14"/>
        <v>N/A1.2.5051</v>
      </c>
      <c r="J53" s="99" t="str">
        <f t="shared" si="15"/>
        <v>331.2.5051</v>
      </c>
      <c r="K53" s="99" t="str">
        <f t="shared" si="1"/>
        <v>441.2.5051</v>
      </c>
      <c r="L53" s="99" t="str">
        <f t="shared" si="2"/>
        <v>22D1.2.5051</v>
      </c>
      <c r="M53" s="99" t="str">
        <f t="shared" si="3"/>
        <v>22N1.2.5051</v>
      </c>
      <c r="N53" s="99" t="str">
        <f t="shared" si="4"/>
        <v>551.2.5051</v>
      </c>
      <c r="O53" s="99" t="str">
        <f t="shared" si="5"/>
        <v>221.2.5051</v>
      </c>
      <c r="P53" s="14" t="str">
        <f t="shared" si="16"/>
        <v>1.2.5051</v>
      </c>
      <c r="R53" s="15" t="s">
        <v>181</v>
      </c>
      <c r="S53" s="16" t="s">
        <v>182</v>
      </c>
      <c r="T53" s="23">
        <v>2016170010051</v>
      </c>
      <c r="U53" s="22" t="s">
        <v>183</v>
      </c>
      <c r="V53" s="16" t="s">
        <v>184</v>
      </c>
      <c r="W53" s="118">
        <v>250000000</v>
      </c>
      <c r="X53" s="11">
        <v>0</v>
      </c>
      <c r="Y53" s="11">
        <v>0</v>
      </c>
      <c r="Z53" s="11">
        <v>0</v>
      </c>
      <c r="AA53" s="11">
        <v>0</v>
      </c>
      <c r="AB53" s="11">
        <v>0</v>
      </c>
      <c r="AC53" s="11">
        <v>0</v>
      </c>
      <c r="AD53" s="11">
        <v>0</v>
      </c>
      <c r="AE53" s="11">
        <v>0</v>
      </c>
      <c r="AF53" s="11">
        <v>209505000</v>
      </c>
      <c r="AG53" s="11">
        <v>0</v>
      </c>
      <c r="AH53" s="11">
        <v>0</v>
      </c>
      <c r="AI53" s="11">
        <v>0</v>
      </c>
      <c r="AJ53" s="11">
        <v>0</v>
      </c>
      <c r="AK53" s="11">
        <v>0</v>
      </c>
      <c r="AL53" s="19">
        <f aca="true" t="shared" si="18" ref="AL53:AL94">SUM(W53:AK53)</f>
        <v>459505000</v>
      </c>
      <c r="AM53" s="22" t="s">
        <v>172</v>
      </c>
    </row>
    <row r="54" spans="1:39" s="14" customFormat="1" ht="85.5" customHeight="1">
      <c r="A54" s="99" t="str">
        <f t="shared" si="6"/>
        <v>111.2.6052</v>
      </c>
      <c r="B54" s="99" t="str">
        <f t="shared" si="7"/>
        <v>331.2.6052</v>
      </c>
      <c r="C54" s="99" t="str">
        <f t="shared" si="8"/>
        <v>331.2.6052</v>
      </c>
      <c r="D54" s="99" t="str">
        <f t="shared" si="9"/>
        <v>331.2.6052</v>
      </c>
      <c r="E54" s="99" t="str">
        <f t="shared" si="10"/>
        <v>331.2.6052</v>
      </c>
      <c r="F54" s="99" t="str">
        <f t="shared" si="11"/>
        <v>331.2.6052</v>
      </c>
      <c r="G54" s="99" t="str">
        <f t="shared" si="12"/>
        <v>N/A1.2.6052</v>
      </c>
      <c r="H54" s="99" t="str">
        <f t="shared" si="13"/>
        <v>331.2.6052</v>
      </c>
      <c r="I54" s="99" t="str">
        <f t="shared" si="14"/>
        <v>N/A1.2.6052</v>
      </c>
      <c r="J54" s="99" t="str">
        <f t="shared" si="15"/>
        <v>331.2.6052</v>
      </c>
      <c r="K54" s="99" t="str">
        <f t="shared" si="1"/>
        <v>441.2.6052</v>
      </c>
      <c r="L54" s="99" t="str">
        <f t="shared" si="2"/>
        <v>22D1.2.6052</v>
      </c>
      <c r="M54" s="99" t="str">
        <f t="shared" si="3"/>
        <v>22N1.2.6052</v>
      </c>
      <c r="N54" s="99" t="str">
        <f t="shared" si="4"/>
        <v>551.2.6052</v>
      </c>
      <c r="O54" s="99" t="str">
        <f t="shared" si="5"/>
        <v>221.2.6052</v>
      </c>
      <c r="P54" s="14" t="str">
        <f t="shared" si="16"/>
        <v>1.2.6052</v>
      </c>
      <c r="R54" s="15" t="s">
        <v>185</v>
      </c>
      <c r="S54" s="16" t="s">
        <v>186</v>
      </c>
      <c r="T54" s="23">
        <v>2016170010052</v>
      </c>
      <c r="U54" s="22" t="s">
        <v>187</v>
      </c>
      <c r="V54" s="16" t="s">
        <v>188</v>
      </c>
      <c r="W54" s="118">
        <v>164320000</v>
      </c>
      <c r="X54" s="11">
        <v>0</v>
      </c>
      <c r="Y54" s="11">
        <v>0</v>
      </c>
      <c r="Z54" s="11">
        <v>0</v>
      </c>
      <c r="AA54" s="11">
        <v>0</v>
      </c>
      <c r="AB54" s="11">
        <v>0</v>
      </c>
      <c r="AC54" s="11">
        <v>0</v>
      </c>
      <c r="AD54" s="11">
        <v>0</v>
      </c>
      <c r="AE54" s="11">
        <v>0</v>
      </c>
      <c r="AF54" s="11">
        <v>122917500</v>
      </c>
      <c r="AG54" s="11">
        <v>0</v>
      </c>
      <c r="AH54" s="11">
        <v>0</v>
      </c>
      <c r="AI54" s="11">
        <v>0</v>
      </c>
      <c r="AJ54" s="11">
        <v>0</v>
      </c>
      <c r="AK54" s="11">
        <v>0</v>
      </c>
      <c r="AL54" s="19">
        <f t="shared" si="18"/>
        <v>287237500</v>
      </c>
      <c r="AM54" s="22" t="s">
        <v>172</v>
      </c>
    </row>
    <row r="55" spans="1:39" s="14" customFormat="1" ht="49.5" customHeight="1">
      <c r="A55" s="99" t="str">
        <f t="shared" si="6"/>
        <v>111.2.4053</v>
      </c>
      <c r="B55" s="99" t="str">
        <f t="shared" si="7"/>
        <v>331.2.4053</v>
      </c>
      <c r="C55" s="99" t="str">
        <f t="shared" si="8"/>
        <v>331.2.4053</v>
      </c>
      <c r="D55" s="99" t="str">
        <f t="shared" si="9"/>
        <v>331.2.4053</v>
      </c>
      <c r="E55" s="99" t="str">
        <f t="shared" si="10"/>
        <v>331.2.4053</v>
      </c>
      <c r="F55" s="99" t="str">
        <f t="shared" si="11"/>
        <v>331.2.4053</v>
      </c>
      <c r="G55" s="99" t="str">
        <f t="shared" si="12"/>
        <v>N/A1.2.4053</v>
      </c>
      <c r="H55" s="99" t="str">
        <f t="shared" si="13"/>
        <v>331.2.4053</v>
      </c>
      <c r="I55" s="99" t="str">
        <f t="shared" si="14"/>
        <v>N/A1.2.4053</v>
      </c>
      <c r="J55" s="99" t="str">
        <f t="shared" si="15"/>
        <v>331.2.4053</v>
      </c>
      <c r="K55" s="99" t="str">
        <f t="shared" si="1"/>
        <v>441.2.4053</v>
      </c>
      <c r="L55" s="99" t="str">
        <f t="shared" si="2"/>
        <v>22D1.2.4053</v>
      </c>
      <c r="M55" s="99" t="str">
        <f t="shared" si="3"/>
        <v>22N1.2.4053</v>
      </c>
      <c r="N55" s="99" t="str">
        <f t="shared" si="4"/>
        <v>551.2.4053</v>
      </c>
      <c r="O55" s="99" t="str">
        <f t="shared" si="5"/>
        <v>221.2.4053</v>
      </c>
      <c r="P55" s="14" t="str">
        <f t="shared" si="16"/>
        <v>1.2.4053</v>
      </c>
      <c r="R55" s="15" t="s">
        <v>189</v>
      </c>
      <c r="S55" s="16" t="s">
        <v>190</v>
      </c>
      <c r="T55" s="23">
        <v>2016170010053</v>
      </c>
      <c r="U55" s="22" t="s">
        <v>191</v>
      </c>
      <c r="V55" s="16" t="s">
        <v>192</v>
      </c>
      <c r="W55" s="118">
        <v>171704000</v>
      </c>
      <c r="X55" s="11">
        <v>0</v>
      </c>
      <c r="Y55" s="11">
        <v>0</v>
      </c>
      <c r="Z55" s="11">
        <v>0</v>
      </c>
      <c r="AA55" s="11">
        <v>0</v>
      </c>
      <c r="AB55" s="11">
        <v>0</v>
      </c>
      <c r="AC55" s="11">
        <v>0</v>
      </c>
      <c r="AD55" s="11">
        <v>0</v>
      </c>
      <c r="AE55" s="11">
        <v>0</v>
      </c>
      <c r="AF55" s="11">
        <v>77000000</v>
      </c>
      <c r="AG55" s="11">
        <v>0</v>
      </c>
      <c r="AH55" s="11">
        <v>0</v>
      </c>
      <c r="AI55" s="11">
        <v>0</v>
      </c>
      <c r="AJ55" s="11">
        <v>0</v>
      </c>
      <c r="AK55" s="11">
        <v>0</v>
      </c>
      <c r="AL55" s="19">
        <f t="shared" si="18"/>
        <v>248704000</v>
      </c>
      <c r="AM55" s="22" t="s">
        <v>172</v>
      </c>
    </row>
    <row r="56" spans="1:39" s="14" customFormat="1" ht="31.5" customHeight="1">
      <c r="A56" s="99" t="str">
        <f t="shared" si="6"/>
        <v>111.2.7054</v>
      </c>
      <c r="B56" s="99" t="str">
        <f t="shared" si="7"/>
        <v>331.2.7054</v>
      </c>
      <c r="C56" s="99" t="str">
        <f t="shared" si="8"/>
        <v>331.2.7054</v>
      </c>
      <c r="D56" s="99" t="str">
        <f t="shared" si="9"/>
        <v>331.2.7054</v>
      </c>
      <c r="E56" s="99" t="str">
        <f t="shared" si="10"/>
        <v>331.2.7054</v>
      </c>
      <c r="F56" s="99" t="str">
        <f t="shared" si="11"/>
        <v>331.2.7054</v>
      </c>
      <c r="G56" s="99" t="str">
        <f t="shared" si="12"/>
        <v>N/A1.2.7054</v>
      </c>
      <c r="H56" s="99" t="str">
        <f t="shared" si="13"/>
        <v>331.2.7054</v>
      </c>
      <c r="I56" s="99" t="str">
        <f t="shared" si="14"/>
        <v>N/A1.2.7054</v>
      </c>
      <c r="J56" s="99" t="str">
        <f t="shared" si="15"/>
        <v>331.2.7054</v>
      </c>
      <c r="K56" s="99" t="str">
        <f t="shared" si="1"/>
        <v>441.2.7054</v>
      </c>
      <c r="L56" s="99" t="str">
        <f t="shared" si="2"/>
        <v>22D1.2.7054</v>
      </c>
      <c r="M56" s="99" t="str">
        <f t="shared" si="3"/>
        <v>22N1.2.7054</v>
      </c>
      <c r="N56" s="99" t="str">
        <f t="shared" si="4"/>
        <v>551.2.7054</v>
      </c>
      <c r="O56" s="99" t="str">
        <f t="shared" si="5"/>
        <v>221.2.7054</v>
      </c>
      <c r="P56" s="14" t="str">
        <f t="shared" si="16"/>
        <v>1.2.7054</v>
      </c>
      <c r="R56" s="15" t="s">
        <v>197</v>
      </c>
      <c r="S56" s="16" t="s">
        <v>194</v>
      </c>
      <c r="T56" s="23">
        <v>2016170010054</v>
      </c>
      <c r="U56" s="22" t="s">
        <v>195</v>
      </c>
      <c r="V56" s="22" t="s">
        <v>196</v>
      </c>
      <c r="W56" s="118">
        <v>234000000</v>
      </c>
      <c r="X56" s="11">
        <v>0</v>
      </c>
      <c r="Y56" s="11">
        <v>0</v>
      </c>
      <c r="Z56" s="11">
        <v>0</v>
      </c>
      <c r="AA56" s="11">
        <v>0</v>
      </c>
      <c r="AB56" s="11">
        <v>0</v>
      </c>
      <c r="AC56" s="11">
        <v>0</v>
      </c>
      <c r="AD56" s="11">
        <v>0</v>
      </c>
      <c r="AE56" s="11">
        <v>0</v>
      </c>
      <c r="AF56" s="11">
        <v>0</v>
      </c>
      <c r="AG56" s="11">
        <v>0</v>
      </c>
      <c r="AH56" s="11">
        <v>0</v>
      </c>
      <c r="AI56" s="11">
        <v>0</v>
      </c>
      <c r="AJ56" s="11">
        <v>0</v>
      </c>
      <c r="AK56" s="11">
        <v>0</v>
      </c>
      <c r="AL56" s="19">
        <f t="shared" si="18"/>
        <v>234000000</v>
      </c>
      <c r="AM56" s="22" t="s">
        <v>172</v>
      </c>
    </row>
    <row r="57" spans="1:39" s="14" customFormat="1" ht="31.5" customHeight="1">
      <c r="A57" s="99" t="str">
        <f t="shared" si="6"/>
        <v>111.2.8055</v>
      </c>
      <c r="B57" s="99" t="str">
        <f t="shared" si="7"/>
        <v>331.2.8055</v>
      </c>
      <c r="C57" s="99" t="str">
        <f t="shared" si="8"/>
        <v>331.2.8055</v>
      </c>
      <c r="D57" s="99" t="str">
        <f t="shared" si="9"/>
        <v>331.2.8055</v>
      </c>
      <c r="E57" s="99" t="str">
        <f t="shared" si="10"/>
        <v>331.2.8055</v>
      </c>
      <c r="F57" s="99" t="str">
        <f t="shared" si="11"/>
        <v>331.2.8055</v>
      </c>
      <c r="G57" s="99" t="str">
        <f t="shared" si="12"/>
        <v>N/A1.2.8055</v>
      </c>
      <c r="H57" s="99" t="str">
        <f t="shared" si="13"/>
        <v>331.2.8055</v>
      </c>
      <c r="I57" s="99" t="str">
        <f t="shared" si="14"/>
        <v>N/A1.2.8055</v>
      </c>
      <c r="J57" s="99" t="str">
        <f t="shared" si="15"/>
        <v>331.2.8055</v>
      </c>
      <c r="K57" s="99" t="str">
        <f t="shared" si="1"/>
        <v>441.2.8055</v>
      </c>
      <c r="L57" s="99" t="str">
        <f t="shared" si="2"/>
        <v>22D1.2.8055</v>
      </c>
      <c r="M57" s="99" t="str">
        <f t="shared" si="3"/>
        <v>22N1.2.8055</v>
      </c>
      <c r="N57" s="99" t="str">
        <f t="shared" si="4"/>
        <v>551.2.8055</v>
      </c>
      <c r="O57" s="99" t="str">
        <f t="shared" si="5"/>
        <v>221.2.8055</v>
      </c>
      <c r="P57" s="14" t="str">
        <f t="shared" si="16"/>
        <v>1.2.8055</v>
      </c>
      <c r="R57" s="15" t="s">
        <v>193</v>
      </c>
      <c r="S57" s="16" t="s">
        <v>198</v>
      </c>
      <c r="T57" s="23">
        <v>2016170010055</v>
      </c>
      <c r="U57" s="22" t="s">
        <v>199</v>
      </c>
      <c r="V57" s="22" t="s">
        <v>200</v>
      </c>
      <c r="W57" s="118">
        <v>55120000</v>
      </c>
      <c r="X57" s="11">
        <v>0</v>
      </c>
      <c r="Y57" s="11">
        <v>0</v>
      </c>
      <c r="Z57" s="11">
        <v>0</v>
      </c>
      <c r="AA57" s="11">
        <v>0</v>
      </c>
      <c r="AB57" s="11">
        <v>0</v>
      </c>
      <c r="AC57" s="11">
        <v>0</v>
      </c>
      <c r="AD57" s="11">
        <v>0</v>
      </c>
      <c r="AE57" s="11">
        <v>0</v>
      </c>
      <c r="AF57" s="11">
        <v>66800000</v>
      </c>
      <c r="AG57" s="11">
        <v>0</v>
      </c>
      <c r="AH57" s="11">
        <v>0</v>
      </c>
      <c r="AI57" s="11">
        <v>0</v>
      </c>
      <c r="AJ57" s="11">
        <v>0</v>
      </c>
      <c r="AK57" s="11">
        <v>0</v>
      </c>
      <c r="AL57" s="19">
        <f t="shared" si="18"/>
        <v>121920000</v>
      </c>
      <c r="AM57" s="22" t="s">
        <v>172</v>
      </c>
    </row>
    <row r="58" spans="1:39" s="14" customFormat="1" ht="82.5" customHeight="1">
      <c r="A58" s="99" t="str">
        <f t="shared" si="6"/>
        <v>111.2.10056</v>
      </c>
      <c r="B58" s="99" t="str">
        <f t="shared" si="7"/>
        <v>331.2.10056</v>
      </c>
      <c r="C58" s="99" t="str">
        <f t="shared" si="8"/>
        <v>331.2.10056</v>
      </c>
      <c r="D58" s="99" t="str">
        <f t="shared" si="9"/>
        <v>331.2.10056</v>
      </c>
      <c r="E58" s="99" t="str">
        <f t="shared" si="10"/>
        <v>331.2.10056</v>
      </c>
      <c r="F58" s="99" t="str">
        <f t="shared" si="11"/>
        <v>331.2.10056</v>
      </c>
      <c r="G58" s="99" t="str">
        <f t="shared" si="12"/>
        <v>N/A1.2.10056</v>
      </c>
      <c r="H58" s="99" t="str">
        <f t="shared" si="13"/>
        <v>331.2.10056</v>
      </c>
      <c r="I58" s="99" t="str">
        <f t="shared" si="14"/>
        <v>N/A1.2.10056</v>
      </c>
      <c r="J58" s="99" t="str">
        <f t="shared" si="15"/>
        <v>331.2.10056</v>
      </c>
      <c r="K58" s="99" t="str">
        <f t="shared" si="1"/>
        <v>441.2.10056</v>
      </c>
      <c r="L58" s="99" t="str">
        <f t="shared" si="2"/>
        <v>22D1.2.10056</v>
      </c>
      <c r="M58" s="99" t="str">
        <f t="shared" si="3"/>
        <v>22N1.2.10056</v>
      </c>
      <c r="N58" s="99" t="str">
        <f t="shared" si="4"/>
        <v>551.2.10056</v>
      </c>
      <c r="O58" s="99" t="str">
        <f t="shared" si="5"/>
        <v>221.2.10056</v>
      </c>
      <c r="P58" s="14" t="str">
        <f t="shared" si="16"/>
        <v>1.2.10056</v>
      </c>
      <c r="R58" s="15" t="s">
        <v>201</v>
      </c>
      <c r="S58" s="16" t="s">
        <v>202</v>
      </c>
      <c r="T58" s="23">
        <v>2016170010056</v>
      </c>
      <c r="U58" s="22" t="s">
        <v>203</v>
      </c>
      <c r="V58" s="22" t="s">
        <v>204</v>
      </c>
      <c r="W58" s="118">
        <v>251420000</v>
      </c>
      <c r="X58" s="11">
        <v>0</v>
      </c>
      <c r="Y58" s="11">
        <v>0</v>
      </c>
      <c r="Z58" s="11">
        <v>0</v>
      </c>
      <c r="AA58" s="11">
        <v>0</v>
      </c>
      <c r="AB58" s="11">
        <v>0</v>
      </c>
      <c r="AC58" s="11">
        <v>0</v>
      </c>
      <c r="AD58" s="11">
        <v>0</v>
      </c>
      <c r="AE58" s="11">
        <v>0</v>
      </c>
      <c r="AF58" s="100">
        <v>65233365</v>
      </c>
      <c r="AG58" s="11">
        <v>0</v>
      </c>
      <c r="AH58" s="11">
        <v>0</v>
      </c>
      <c r="AI58" s="11">
        <v>0</v>
      </c>
      <c r="AJ58" s="11">
        <v>0</v>
      </c>
      <c r="AK58" s="11">
        <v>0</v>
      </c>
      <c r="AL58" s="19">
        <f t="shared" si="18"/>
        <v>316653365</v>
      </c>
      <c r="AM58" s="22" t="s">
        <v>172</v>
      </c>
    </row>
    <row r="59" spans="1:39" s="14" customFormat="1" ht="69.75" customHeight="1">
      <c r="A59" s="99" t="str">
        <f t="shared" si="6"/>
        <v>111.2.10057</v>
      </c>
      <c r="B59" s="99" t="str">
        <f t="shared" si="7"/>
        <v>331.2.10057</v>
      </c>
      <c r="C59" s="99" t="str">
        <f t="shared" si="8"/>
        <v>331.2.10057</v>
      </c>
      <c r="D59" s="99" t="str">
        <f t="shared" si="9"/>
        <v>331.2.10057</v>
      </c>
      <c r="E59" s="99" t="str">
        <f t="shared" si="10"/>
        <v>331.2.10057</v>
      </c>
      <c r="F59" s="99" t="str">
        <f t="shared" si="11"/>
        <v>331.2.10057</v>
      </c>
      <c r="G59" s="99" t="str">
        <f t="shared" si="12"/>
        <v>N/A1.2.10057</v>
      </c>
      <c r="H59" s="99" t="str">
        <f t="shared" si="13"/>
        <v>331.2.10057</v>
      </c>
      <c r="I59" s="99" t="str">
        <f t="shared" si="14"/>
        <v>N/A1.2.10057</v>
      </c>
      <c r="J59" s="99" t="str">
        <f t="shared" si="15"/>
        <v>331.2.10057</v>
      </c>
      <c r="K59" s="99" t="str">
        <f t="shared" si="1"/>
        <v>441.2.10057</v>
      </c>
      <c r="L59" s="99" t="str">
        <f t="shared" si="2"/>
        <v>22D1.2.10057</v>
      </c>
      <c r="M59" s="99" t="str">
        <f t="shared" si="3"/>
        <v>22N1.2.10057</v>
      </c>
      <c r="N59" s="99" t="str">
        <f t="shared" si="4"/>
        <v>551.2.10057</v>
      </c>
      <c r="O59" s="99" t="str">
        <f t="shared" si="5"/>
        <v>221.2.10057</v>
      </c>
      <c r="P59" s="14" t="str">
        <f t="shared" si="16"/>
        <v>1.2.10057</v>
      </c>
      <c r="R59" s="15" t="s">
        <v>201</v>
      </c>
      <c r="S59" s="16" t="s">
        <v>202</v>
      </c>
      <c r="T59" s="23">
        <v>2016170010057</v>
      </c>
      <c r="U59" s="22" t="s">
        <v>205</v>
      </c>
      <c r="V59" s="22" t="s">
        <v>206</v>
      </c>
      <c r="W59" s="118">
        <v>31200000</v>
      </c>
      <c r="X59" s="11">
        <v>0</v>
      </c>
      <c r="Y59" s="11">
        <v>0</v>
      </c>
      <c r="Z59" s="11">
        <v>0</v>
      </c>
      <c r="AA59" s="11">
        <v>0</v>
      </c>
      <c r="AB59" s="11">
        <v>0</v>
      </c>
      <c r="AC59" s="11">
        <v>0</v>
      </c>
      <c r="AD59" s="11">
        <v>0</v>
      </c>
      <c r="AE59" s="11">
        <v>0</v>
      </c>
      <c r="AF59" s="100">
        <v>32917500</v>
      </c>
      <c r="AG59" s="11">
        <v>0</v>
      </c>
      <c r="AH59" s="11">
        <v>0</v>
      </c>
      <c r="AI59" s="11">
        <v>0</v>
      </c>
      <c r="AJ59" s="11">
        <v>0</v>
      </c>
      <c r="AK59" s="11">
        <v>0</v>
      </c>
      <c r="AL59" s="19">
        <f t="shared" si="18"/>
        <v>64117500</v>
      </c>
      <c r="AM59" s="22" t="s">
        <v>172</v>
      </c>
    </row>
    <row r="60" spans="1:39" s="14" customFormat="1" ht="63" customHeight="1">
      <c r="A60" s="99" t="str">
        <f t="shared" si="6"/>
        <v>111.2.10058</v>
      </c>
      <c r="B60" s="99" t="str">
        <f t="shared" si="7"/>
        <v>331.2.10058</v>
      </c>
      <c r="C60" s="99" t="str">
        <f t="shared" si="8"/>
        <v>331.2.10058</v>
      </c>
      <c r="D60" s="99" t="str">
        <f t="shared" si="9"/>
        <v>331.2.10058</v>
      </c>
      <c r="E60" s="99" t="str">
        <f t="shared" si="10"/>
        <v>331.2.10058</v>
      </c>
      <c r="F60" s="99" t="str">
        <f t="shared" si="11"/>
        <v>331.2.10058</v>
      </c>
      <c r="G60" s="99" t="str">
        <f t="shared" si="12"/>
        <v>N/A1.2.10058</v>
      </c>
      <c r="H60" s="99" t="str">
        <f t="shared" si="13"/>
        <v>331.2.10058</v>
      </c>
      <c r="I60" s="99" t="str">
        <f t="shared" si="14"/>
        <v>N/A1.2.10058</v>
      </c>
      <c r="J60" s="99" t="str">
        <f t="shared" si="15"/>
        <v>331.2.10058</v>
      </c>
      <c r="K60" s="99" t="str">
        <f t="shared" si="1"/>
        <v>441.2.10058</v>
      </c>
      <c r="L60" s="99" t="str">
        <f t="shared" si="2"/>
        <v>22D1.2.10058</v>
      </c>
      <c r="M60" s="99" t="str">
        <f t="shared" si="3"/>
        <v>22N1.2.10058</v>
      </c>
      <c r="N60" s="99" t="str">
        <f t="shared" si="4"/>
        <v>551.2.10058</v>
      </c>
      <c r="O60" s="99" t="str">
        <f t="shared" si="5"/>
        <v>221.2.10058</v>
      </c>
      <c r="P60" s="14" t="str">
        <f t="shared" si="16"/>
        <v>1.2.10058</v>
      </c>
      <c r="R60" s="15" t="s">
        <v>201</v>
      </c>
      <c r="S60" s="16" t="s">
        <v>202</v>
      </c>
      <c r="T60" s="23">
        <v>2016170010058</v>
      </c>
      <c r="U60" s="22" t="s">
        <v>207</v>
      </c>
      <c r="V60" s="22" t="s">
        <v>208</v>
      </c>
      <c r="W60" s="11">
        <f>SUMIF(Hoja1!$S$4:$S$481,POAI!A60,Hoja1!$T$4:$T$481)</f>
        <v>0</v>
      </c>
      <c r="X60" s="11">
        <v>0</v>
      </c>
      <c r="Y60" s="11">
        <v>0</v>
      </c>
      <c r="Z60" s="11">
        <v>0</v>
      </c>
      <c r="AA60" s="11">
        <v>0</v>
      </c>
      <c r="AB60" s="11">
        <v>0</v>
      </c>
      <c r="AC60" s="11">
        <v>0</v>
      </c>
      <c r="AD60" s="11">
        <v>0</v>
      </c>
      <c r="AE60" s="11">
        <v>0</v>
      </c>
      <c r="AF60" s="11">
        <v>0</v>
      </c>
      <c r="AG60" s="11">
        <v>0</v>
      </c>
      <c r="AH60" s="11">
        <v>0</v>
      </c>
      <c r="AI60" s="11">
        <v>0</v>
      </c>
      <c r="AJ60" s="11">
        <v>0</v>
      </c>
      <c r="AK60" s="114">
        <v>916761000</v>
      </c>
      <c r="AL60" s="19">
        <f t="shared" si="18"/>
        <v>916761000</v>
      </c>
      <c r="AM60" s="22" t="s">
        <v>172</v>
      </c>
    </row>
    <row r="61" spans="1:39" s="14" customFormat="1" ht="66" customHeight="1">
      <c r="A61" s="99" t="str">
        <f t="shared" si="6"/>
        <v>111.2.1059</v>
      </c>
      <c r="B61" s="99" t="str">
        <f t="shared" si="7"/>
        <v>331.2.1059</v>
      </c>
      <c r="C61" s="99" t="str">
        <f t="shared" si="8"/>
        <v>331.2.1059</v>
      </c>
      <c r="D61" s="99" t="str">
        <f t="shared" si="9"/>
        <v>331.2.1059</v>
      </c>
      <c r="E61" s="99" t="str">
        <f t="shared" si="10"/>
        <v>331.2.1059</v>
      </c>
      <c r="F61" s="99" t="str">
        <f t="shared" si="11"/>
        <v>331.2.1059</v>
      </c>
      <c r="G61" s="99" t="str">
        <f t="shared" si="12"/>
        <v>N/A1.2.1059</v>
      </c>
      <c r="H61" s="99" t="str">
        <f t="shared" si="13"/>
        <v>331.2.1059</v>
      </c>
      <c r="I61" s="99" t="str">
        <f t="shared" si="14"/>
        <v>N/A1.2.1059</v>
      </c>
      <c r="J61" s="99" t="str">
        <f t="shared" si="15"/>
        <v>331.2.1059</v>
      </c>
      <c r="K61" s="99" t="str">
        <f t="shared" si="1"/>
        <v>441.2.1059</v>
      </c>
      <c r="L61" s="99" t="str">
        <f t="shared" si="2"/>
        <v>22D1.2.1059</v>
      </c>
      <c r="M61" s="99" t="str">
        <f t="shared" si="3"/>
        <v>22N1.2.1059</v>
      </c>
      <c r="N61" s="99" t="str">
        <f t="shared" si="4"/>
        <v>551.2.1059</v>
      </c>
      <c r="O61" s="99" t="str">
        <f t="shared" si="5"/>
        <v>221.2.1059</v>
      </c>
      <c r="P61" s="14" t="str">
        <f t="shared" si="16"/>
        <v>1.2.1059</v>
      </c>
      <c r="R61" s="15" t="s">
        <v>209</v>
      </c>
      <c r="S61" s="16" t="s">
        <v>210</v>
      </c>
      <c r="T61" s="21">
        <v>2016170010059</v>
      </c>
      <c r="U61" s="29" t="s">
        <v>211</v>
      </c>
      <c r="V61" s="28" t="s">
        <v>212</v>
      </c>
      <c r="W61" s="118">
        <v>34084500</v>
      </c>
      <c r="X61" s="11">
        <v>0</v>
      </c>
      <c r="Y61" s="11">
        <v>0</v>
      </c>
      <c r="Z61" s="11">
        <v>0</v>
      </c>
      <c r="AA61" s="11">
        <v>0</v>
      </c>
      <c r="AB61" s="11">
        <v>0</v>
      </c>
      <c r="AC61" s="11">
        <v>0</v>
      </c>
      <c r="AD61" s="11">
        <v>0</v>
      </c>
      <c r="AE61" s="11">
        <v>0</v>
      </c>
      <c r="AF61" s="11">
        <v>32917500</v>
      </c>
      <c r="AG61" s="11">
        <v>0</v>
      </c>
      <c r="AH61" s="11">
        <v>0</v>
      </c>
      <c r="AI61" s="11">
        <v>0</v>
      </c>
      <c r="AJ61" s="11">
        <v>0</v>
      </c>
      <c r="AK61" s="11">
        <v>0</v>
      </c>
      <c r="AL61" s="19">
        <f t="shared" si="18"/>
        <v>67002000</v>
      </c>
      <c r="AM61" s="22" t="s">
        <v>172</v>
      </c>
    </row>
    <row r="62" spans="1:39" s="14" customFormat="1" ht="85.5" customHeight="1">
      <c r="A62" s="99" t="str">
        <f t="shared" si="6"/>
        <v>111.2.1060</v>
      </c>
      <c r="B62" s="99" t="str">
        <f t="shared" si="7"/>
        <v>331.2.1060</v>
      </c>
      <c r="C62" s="99" t="str">
        <f t="shared" si="8"/>
        <v>331.2.1060</v>
      </c>
      <c r="D62" s="99" t="str">
        <f t="shared" si="9"/>
        <v>331.2.1060</v>
      </c>
      <c r="E62" s="99" t="str">
        <f t="shared" si="10"/>
        <v>331.2.1060</v>
      </c>
      <c r="F62" s="99" t="str">
        <f t="shared" si="11"/>
        <v>331.2.1060</v>
      </c>
      <c r="G62" s="99" t="str">
        <f t="shared" si="12"/>
        <v>N/A1.2.1060</v>
      </c>
      <c r="H62" s="99" t="str">
        <f t="shared" si="13"/>
        <v>331.2.1060</v>
      </c>
      <c r="I62" s="99" t="str">
        <f t="shared" si="14"/>
        <v>N/A1.2.1060</v>
      </c>
      <c r="J62" s="99" t="str">
        <f t="shared" si="15"/>
        <v>331.2.1060</v>
      </c>
      <c r="K62" s="99" t="str">
        <f t="shared" si="1"/>
        <v>441.2.1060</v>
      </c>
      <c r="L62" s="99" t="str">
        <f t="shared" si="2"/>
        <v>22D1.2.1060</v>
      </c>
      <c r="M62" s="99" t="str">
        <f t="shared" si="3"/>
        <v>22N1.2.1060</v>
      </c>
      <c r="N62" s="99" t="str">
        <f t="shared" si="4"/>
        <v>551.2.1060</v>
      </c>
      <c r="O62" s="99" t="str">
        <f t="shared" si="5"/>
        <v>221.2.1060</v>
      </c>
      <c r="P62" s="14" t="str">
        <f t="shared" si="16"/>
        <v>1.2.1060</v>
      </c>
      <c r="R62" s="15" t="s">
        <v>209</v>
      </c>
      <c r="S62" s="16" t="s">
        <v>210</v>
      </c>
      <c r="T62" s="21">
        <v>2016170010060</v>
      </c>
      <c r="U62" s="29" t="s">
        <v>213</v>
      </c>
      <c r="V62" s="28" t="s">
        <v>214</v>
      </c>
      <c r="W62" s="118">
        <v>44048000</v>
      </c>
      <c r="X62" s="11">
        <v>0</v>
      </c>
      <c r="Y62" s="11">
        <v>0</v>
      </c>
      <c r="Z62" s="11">
        <v>0</v>
      </c>
      <c r="AA62" s="11">
        <v>0</v>
      </c>
      <c r="AB62" s="11">
        <v>0</v>
      </c>
      <c r="AC62" s="11">
        <v>0</v>
      </c>
      <c r="AD62" s="11">
        <v>0</v>
      </c>
      <c r="AE62" s="11">
        <v>0</v>
      </c>
      <c r="AF62" s="11">
        <v>195000000</v>
      </c>
      <c r="AG62" s="11">
        <v>0</v>
      </c>
      <c r="AH62" s="11">
        <v>0</v>
      </c>
      <c r="AI62" s="11">
        <v>0</v>
      </c>
      <c r="AJ62" s="11">
        <v>0</v>
      </c>
      <c r="AK62" s="11">
        <v>0</v>
      </c>
      <c r="AL62" s="19">
        <f t="shared" si="18"/>
        <v>239048000</v>
      </c>
      <c r="AM62" s="22" t="s">
        <v>172</v>
      </c>
    </row>
    <row r="63" spans="1:39" s="14" customFormat="1" ht="89.25" customHeight="1">
      <c r="A63" s="99" t="str">
        <f t="shared" si="6"/>
        <v>111.2.1061</v>
      </c>
      <c r="B63" s="99" t="str">
        <f t="shared" si="7"/>
        <v>331.2.1061</v>
      </c>
      <c r="C63" s="99" t="str">
        <f t="shared" si="8"/>
        <v>331.2.1061</v>
      </c>
      <c r="D63" s="99" t="str">
        <f t="shared" si="9"/>
        <v>331.2.1061</v>
      </c>
      <c r="E63" s="99" t="str">
        <f t="shared" si="10"/>
        <v>331.2.1061</v>
      </c>
      <c r="F63" s="99" t="str">
        <f t="shared" si="11"/>
        <v>331.2.1061</v>
      </c>
      <c r="G63" s="99" t="str">
        <f t="shared" si="12"/>
        <v>N/A1.2.1061</v>
      </c>
      <c r="H63" s="99" t="str">
        <f t="shared" si="13"/>
        <v>331.2.1061</v>
      </c>
      <c r="I63" s="99" t="str">
        <f t="shared" si="14"/>
        <v>N/A1.2.1061</v>
      </c>
      <c r="J63" s="99" t="str">
        <f t="shared" si="15"/>
        <v>331.2.1061</v>
      </c>
      <c r="K63" s="99" t="str">
        <f t="shared" si="1"/>
        <v>441.2.1061</v>
      </c>
      <c r="L63" s="99" t="str">
        <f t="shared" si="2"/>
        <v>22D1.2.1061</v>
      </c>
      <c r="M63" s="99" t="str">
        <f t="shared" si="3"/>
        <v>22N1.2.1061</v>
      </c>
      <c r="N63" s="99" t="str">
        <f t="shared" si="4"/>
        <v>551.2.1061</v>
      </c>
      <c r="O63" s="99" t="str">
        <f t="shared" si="5"/>
        <v>221.2.1061</v>
      </c>
      <c r="P63" s="14" t="str">
        <f t="shared" si="16"/>
        <v>1.2.1061</v>
      </c>
      <c r="R63" s="15" t="s">
        <v>209</v>
      </c>
      <c r="S63" s="16" t="s">
        <v>210</v>
      </c>
      <c r="T63" s="21">
        <v>2016170010061</v>
      </c>
      <c r="U63" s="29" t="s">
        <v>215</v>
      </c>
      <c r="V63" s="28" t="s">
        <v>216</v>
      </c>
      <c r="W63" s="118">
        <v>87880000</v>
      </c>
      <c r="X63" s="11">
        <v>0</v>
      </c>
      <c r="Y63" s="11">
        <v>0</v>
      </c>
      <c r="Z63" s="11">
        <v>0</v>
      </c>
      <c r="AA63" s="11">
        <v>0</v>
      </c>
      <c r="AB63" s="11">
        <v>0</v>
      </c>
      <c r="AC63" s="11">
        <v>0</v>
      </c>
      <c r="AD63" s="11">
        <v>0</v>
      </c>
      <c r="AE63" s="11">
        <v>0</v>
      </c>
      <c r="AF63" s="11">
        <v>36209250</v>
      </c>
      <c r="AG63" s="11">
        <v>0</v>
      </c>
      <c r="AH63" s="11">
        <v>0</v>
      </c>
      <c r="AI63" s="11">
        <v>0</v>
      </c>
      <c r="AJ63" s="11">
        <v>0</v>
      </c>
      <c r="AK63" s="11">
        <v>0</v>
      </c>
      <c r="AL63" s="19">
        <f t="shared" si="18"/>
        <v>124089250</v>
      </c>
      <c r="AM63" s="22" t="s">
        <v>172</v>
      </c>
    </row>
    <row r="64" spans="1:39" s="14" customFormat="1" ht="85.5" customHeight="1">
      <c r="A64" s="99" t="str">
        <f t="shared" si="6"/>
        <v>111.2.1062</v>
      </c>
      <c r="B64" s="99" t="str">
        <f t="shared" si="7"/>
        <v>331.2.1062</v>
      </c>
      <c r="C64" s="99" t="str">
        <f t="shared" si="8"/>
        <v>331.2.1062</v>
      </c>
      <c r="D64" s="99" t="str">
        <f t="shared" si="9"/>
        <v>331.2.1062</v>
      </c>
      <c r="E64" s="99" t="str">
        <f t="shared" si="10"/>
        <v>331.2.1062</v>
      </c>
      <c r="F64" s="99" t="str">
        <f t="shared" si="11"/>
        <v>331.2.1062</v>
      </c>
      <c r="G64" s="99" t="str">
        <f t="shared" si="12"/>
        <v>N/A1.2.1062</v>
      </c>
      <c r="H64" s="99" t="str">
        <f t="shared" si="13"/>
        <v>331.2.1062</v>
      </c>
      <c r="I64" s="99" t="str">
        <f t="shared" si="14"/>
        <v>N/A1.2.1062</v>
      </c>
      <c r="J64" s="99" t="str">
        <f t="shared" si="15"/>
        <v>331.2.1062</v>
      </c>
      <c r="K64" s="99" t="str">
        <f t="shared" si="1"/>
        <v>441.2.1062</v>
      </c>
      <c r="L64" s="99" t="str">
        <f t="shared" si="2"/>
        <v>22D1.2.1062</v>
      </c>
      <c r="M64" s="99" t="str">
        <f t="shared" si="3"/>
        <v>22N1.2.1062</v>
      </c>
      <c r="N64" s="99" t="str">
        <f t="shared" si="4"/>
        <v>551.2.1062</v>
      </c>
      <c r="O64" s="99" t="str">
        <f t="shared" si="5"/>
        <v>221.2.1062</v>
      </c>
      <c r="P64" s="14" t="str">
        <f t="shared" si="16"/>
        <v>1.2.1062</v>
      </c>
      <c r="R64" s="15" t="s">
        <v>209</v>
      </c>
      <c r="S64" s="16" t="s">
        <v>210</v>
      </c>
      <c r="T64" s="21">
        <v>2016170010062</v>
      </c>
      <c r="U64" s="29" t="s">
        <v>217</v>
      </c>
      <c r="V64" s="28" t="s">
        <v>218</v>
      </c>
      <c r="W64" s="118">
        <v>250000000</v>
      </c>
      <c r="X64" s="11">
        <v>0</v>
      </c>
      <c r="Y64" s="11">
        <v>0</v>
      </c>
      <c r="Z64" s="11">
        <v>0</v>
      </c>
      <c r="AA64" s="11">
        <v>0</v>
      </c>
      <c r="AB64" s="11">
        <v>0</v>
      </c>
      <c r="AC64" s="11">
        <v>0</v>
      </c>
      <c r="AD64" s="11">
        <v>0</v>
      </c>
      <c r="AE64" s="11">
        <v>0</v>
      </c>
      <c r="AF64" s="11">
        <v>0</v>
      </c>
      <c r="AG64" s="11">
        <v>0</v>
      </c>
      <c r="AH64" s="11">
        <v>0</v>
      </c>
      <c r="AI64" s="11">
        <v>0</v>
      </c>
      <c r="AJ64" s="11">
        <v>0</v>
      </c>
      <c r="AK64" s="11">
        <v>0</v>
      </c>
      <c r="AL64" s="19">
        <f t="shared" si="18"/>
        <v>250000000</v>
      </c>
      <c r="AM64" s="22" t="s">
        <v>172</v>
      </c>
    </row>
    <row r="65" spans="1:39" s="14" customFormat="1" ht="84" customHeight="1">
      <c r="A65" s="99" t="str">
        <f t="shared" si="6"/>
        <v>111.2.1063</v>
      </c>
      <c r="B65" s="99" t="str">
        <f t="shared" si="7"/>
        <v>331.2.1063</v>
      </c>
      <c r="C65" s="99" t="str">
        <f t="shared" si="8"/>
        <v>331.2.1063</v>
      </c>
      <c r="D65" s="99" t="str">
        <f t="shared" si="9"/>
        <v>331.2.1063</v>
      </c>
      <c r="E65" s="99" t="str">
        <f t="shared" si="10"/>
        <v>331.2.1063</v>
      </c>
      <c r="F65" s="99" t="str">
        <f t="shared" si="11"/>
        <v>331.2.1063</v>
      </c>
      <c r="G65" s="99" t="str">
        <f t="shared" si="12"/>
        <v>N/A1.2.1063</v>
      </c>
      <c r="H65" s="99" t="str">
        <f t="shared" si="13"/>
        <v>331.2.1063</v>
      </c>
      <c r="I65" s="99" t="str">
        <f t="shared" si="14"/>
        <v>N/A1.2.1063</v>
      </c>
      <c r="J65" s="99" t="str">
        <f t="shared" si="15"/>
        <v>331.2.1063</v>
      </c>
      <c r="K65" s="99" t="str">
        <f aca="true" t="shared" si="19" ref="K65:K129">CONCATENATE(AG$2,$P65)</f>
        <v>441.2.1063</v>
      </c>
      <c r="L65" s="99" t="str">
        <f aca="true" t="shared" si="20" ref="L65:L129">CONCATENATE(AH$2,$P65)</f>
        <v>22D1.2.1063</v>
      </c>
      <c r="M65" s="99" t="str">
        <f aca="true" t="shared" si="21" ref="M65:M129">CONCATENATE(AI$2,$P65)</f>
        <v>22N1.2.1063</v>
      </c>
      <c r="N65" s="99" t="str">
        <f aca="true" t="shared" si="22" ref="N65:N129">CONCATENATE(AJ$2,$P65)</f>
        <v>551.2.1063</v>
      </c>
      <c r="O65" s="99" t="str">
        <f aca="true" t="shared" si="23" ref="O65:O129">CONCATENATE(AK$2,$P65)</f>
        <v>221.2.1063</v>
      </c>
      <c r="P65" s="14" t="str">
        <f t="shared" si="16"/>
        <v>1.2.1063</v>
      </c>
      <c r="R65" s="15" t="s">
        <v>209</v>
      </c>
      <c r="S65" s="16" t="s">
        <v>210</v>
      </c>
      <c r="T65" s="21">
        <v>2016170010063</v>
      </c>
      <c r="U65" s="29" t="s">
        <v>219</v>
      </c>
      <c r="V65" s="28" t="s">
        <v>220</v>
      </c>
      <c r="W65" s="118">
        <v>412147000</v>
      </c>
      <c r="X65" s="11">
        <v>0</v>
      </c>
      <c r="Y65" s="11">
        <v>0</v>
      </c>
      <c r="Z65" s="11">
        <v>0</v>
      </c>
      <c r="AA65" s="11">
        <v>0</v>
      </c>
      <c r="AB65" s="11">
        <v>0</v>
      </c>
      <c r="AC65" s="11">
        <v>0</v>
      </c>
      <c r="AD65" s="11">
        <v>0</v>
      </c>
      <c r="AE65" s="11">
        <v>0</v>
      </c>
      <c r="AF65" s="11">
        <v>27888725930</v>
      </c>
      <c r="AG65" s="11">
        <v>0</v>
      </c>
      <c r="AH65" s="11">
        <v>0</v>
      </c>
      <c r="AI65" s="11">
        <v>0</v>
      </c>
      <c r="AJ65" s="11">
        <v>0</v>
      </c>
      <c r="AK65" s="114">
        <v>67412896996</v>
      </c>
      <c r="AL65" s="19">
        <f t="shared" si="18"/>
        <v>95713769926</v>
      </c>
      <c r="AM65" s="22" t="s">
        <v>172</v>
      </c>
    </row>
    <row r="66" spans="1:39" s="14" customFormat="1" ht="80.25" customHeight="1">
      <c r="A66" s="99" t="str">
        <f aca="true" t="shared" si="24" ref="A66:A130">CONCATENATE(W$2,$P66)</f>
        <v>111.2.1064</v>
      </c>
      <c r="B66" s="99" t="str">
        <f aca="true" t="shared" si="25" ref="B66:B130">CONCATENATE(X$2,$P66)</f>
        <v>331.2.1064</v>
      </c>
      <c r="C66" s="99" t="str">
        <f aca="true" t="shared" si="26" ref="C66:C130">CONCATENATE(Y$2,$P66)</f>
        <v>331.2.1064</v>
      </c>
      <c r="D66" s="99" t="str">
        <f aca="true" t="shared" si="27" ref="D66:D130">CONCATENATE(Z$2,$P66)</f>
        <v>331.2.1064</v>
      </c>
      <c r="E66" s="99" t="str">
        <f aca="true" t="shared" si="28" ref="E66:E130">CONCATENATE(AA$2,$P66)</f>
        <v>331.2.1064</v>
      </c>
      <c r="F66" s="99" t="str">
        <f aca="true" t="shared" si="29" ref="F66:F130">CONCATENATE(AB$2,$P66)</f>
        <v>331.2.1064</v>
      </c>
      <c r="G66" s="99" t="str">
        <f aca="true" t="shared" si="30" ref="G66:G130">CONCATENATE(AC$2,$P66)</f>
        <v>N/A1.2.1064</v>
      </c>
      <c r="H66" s="99" t="str">
        <f aca="true" t="shared" si="31" ref="H66:H130">CONCATENATE(AD$2,$P66)</f>
        <v>331.2.1064</v>
      </c>
      <c r="I66" s="99" t="str">
        <f aca="true" t="shared" si="32" ref="I66:I130">CONCATENATE(AE$2,$P66)</f>
        <v>N/A1.2.1064</v>
      </c>
      <c r="J66" s="99" t="str">
        <f aca="true" t="shared" si="33" ref="J66:J130">CONCATENATE(AF$2,$P66)</f>
        <v>331.2.1064</v>
      </c>
      <c r="K66" s="99" t="str">
        <f t="shared" si="19"/>
        <v>441.2.1064</v>
      </c>
      <c r="L66" s="99" t="str">
        <f t="shared" si="20"/>
        <v>22D1.2.1064</v>
      </c>
      <c r="M66" s="99" t="str">
        <f t="shared" si="21"/>
        <v>22N1.2.1064</v>
      </c>
      <c r="N66" s="99" t="str">
        <f t="shared" si="22"/>
        <v>551.2.1064</v>
      </c>
      <c r="O66" s="99" t="str">
        <f t="shared" si="23"/>
        <v>221.2.1064</v>
      </c>
      <c r="P66" s="14" t="str">
        <f aca="true" t="shared" si="34" ref="P66:P130">CONCATENATE(R66,(MID(T66,11,3)))</f>
        <v>1.2.1064</v>
      </c>
      <c r="R66" s="15" t="s">
        <v>209</v>
      </c>
      <c r="S66" s="16" t="s">
        <v>210</v>
      </c>
      <c r="T66" s="21">
        <v>2016170010064</v>
      </c>
      <c r="U66" s="29" t="s">
        <v>221</v>
      </c>
      <c r="V66" s="28" t="s">
        <v>222</v>
      </c>
      <c r="W66" s="118">
        <v>1400000000</v>
      </c>
      <c r="X66" s="11">
        <v>0</v>
      </c>
      <c r="Y66" s="11">
        <v>0</v>
      </c>
      <c r="Z66" s="11">
        <v>0</v>
      </c>
      <c r="AA66" s="11">
        <v>0</v>
      </c>
      <c r="AB66" s="11">
        <v>0</v>
      </c>
      <c r="AC66" s="11">
        <v>0</v>
      </c>
      <c r="AD66" s="11">
        <v>0</v>
      </c>
      <c r="AE66" s="11">
        <v>0</v>
      </c>
      <c r="AF66" s="11">
        <v>0</v>
      </c>
      <c r="AG66" s="11">
        <v>0</v>
      </c>
      <c r="AH66" s="11">
        <v>0</v>
      </c>
      <c r="AI66" s="11">
        <v>0</v>
      </c>
      <c r="AJ66" s="11">
        <v>0</v>
      </c>
      <c r="AK66" s="11">
        <v>0</v>
      </c>
      <c r="AL66" s="19">
        <f t="shared" si="18"/>
        <v>1400000000</v>
      </c>
      <c r="AM66" s="22" t="s">
        <v>172</v>
      </c>
    </row>
    <row r="67" spans="1:39" s="14" customFormat="1" ht="64.5" customHeight="1">
      <c r="A67" s="99" t="str">
        <f t="shared" si="24"/>
        <v>111.2.1065</v>
      </c>
      <c r="B67" s="99" t="str">
        <f t="shared" si="25"/>
        <v>331.2.1065</v>
      </c>
      <c r="C67" s="99" t="str">
        <f t="shared" si="26"/>
        <v>331.2.1065</v>
      </c>
      <c r="D67" s="99" t="str">
        <f t="shared" si="27"/>
        <v>331.2.1065</v>
      </c>
      <c r="E67" s="99" t="str">
        <f t="shared" si="28"/>
        <v>331.2.1065</v>
      </c>
      <c r="F67" s="99" t="str">
        <f t="shared" si="29"/>
        <v>331.2.1065</v>
      </c>
      <c r="G67" s="99" t="str">
        <f t="shared" si="30"/>
        <v>N/A1.2.1065</v>
      </c>
      <c r="H67" s="99" t="str">
        <f t="shared" si="31"/>
        <v>331.2.1065</v>
      </c>
      <c r="I67" s="99" t="str">
        <f t="shared" si="32"/>
        <v>N/A1.2.1065</v>
      </c>
      <c r="J67" s="99" t="str">
        <f t="shared" si="33"/>
        <v>331.2.1065</v>
      </c>
      <c r="K67" s="99" t="str">
        <f t="shared" si="19"/>
        <v>441.2.1065</v>
      </c>
      <c r="L67" s="99" t="str">
        <f t="shared" si="20"/>
        <v>22D1.2.1065</v>
      </c>
      <c r="M67" s="99" t="str">
        <f t="shared" si="21"/>
        <v>22N1.2.1065</v>
      </c>
      <c r="N67" s="99" t="str">
        <f t="shared" si="22"/>
        <v>551.2.1065</v>
      </c>
      <c r="O67" s="99" t="str">
        <f t="shared" si="23"/>
        <v>221.2.1065</v>
      </c>
      <c r="P67" s="14" t="str">
        <f t="shared" si="34"/>
        <v>1.2.1065</v>
      </c>
      <c r="R67" s="15" t="s">
        <v>209</v>
      </c>
      <c r="S67" s="16" t="s">
        <v>210</v>
      </c>
      <c r="T67" s="21">
        <v>2016170010065</v>
      </c>
      <c r="U67" s="29" t="s">
        <v>223</v>
      </c>
      <c r="V67" s="28" t="s">
        <v>224</v>
      </c>
      <c r="W67" s="118">
        <v>91177500</v>
      </c>
      <c r="X67" s="11">
        <v>0</v>
      </c>
      <c r="Y67" s="11">
        <v>0</v>
      </c>
      <c r="Z67" s="11">
        <v>0</v>
      </c>
      <c r="AA67" s="11">
        <v>0</v>
      </c>
      <c r="AB67" s="11">
        <v>0</v>
      </c>
      <c r="AC67" s="11">
        <v>0</v>
      </c>
      <c r="AD67" s="11">
        <v>0</v>
      </c>
      <c r="AE67" s="11">
        <v>0</v>
      </c>
      <c r="AF67" s="11">
        <v>956529885</v>
      </c>
      <c r="AG67" s="11">
        <v>0</v>
      </c>
      <c r="AH67" s="11">
        <v>0</v>
      </c>
      <c r="AI67" s="11">
        <v>0</v>
      </c>
      <c r="AJ67" s="11">
        <v>0</v>
      </c>
      <c r="AK67" s="11">
        <v>0</v>
      </c>
      <c r="AL67" s="19">
        <f t="shared" si="18"/>
        <v>1047707385</v>
      </c>
      <c r="AM67" s="22" t="s">
        <v>172</v>
      </c>
    </row>
    <row r="68" spans="1:39" s="14" customFormat="1" ht="75.75" customHeight="1">
      <c r="A68" s="99" t="str">
        <f t="shared" si="24"/>
        <v>113.1.3066</v>
      </c>
      <c r="B68" s="99" t="str">
        <f t="shared" si="25"/>
        <v>333.1.3066</v>
      </c>
      <c r="C68" s="99" t="str">
        <f t="shared" si="26"/>
        <v>333.1.3066</v>
      </c>
      <c r="D68" s="99" t="str">
        <f t="shared" si="27"/>
        <v>333.1.3066</v>
      </c>
      <c r="E68" s="99" t="str">
        <f t="shared" si="28"/>
        <v>333.1.3066</v>
      </c>
      <c r="F68" s="99" t="str">
        <f t="shared" si="29"/>
        <v>333.1.3066</v>
      </c>
      <c r="G68" s="99" t="str">
        <f t="shared" si="30"/>
        <v>N/A3.1.3066</v>
      </c>
      <c r="H68" s="99" t="str">
        <f t="shared" si="31"/>
        <v>333.1.3066</v>
      </c>
      <c r="I68" s="99" t="str">
        <f t="shared" si="32"/>
        <v>N/A3.1.3066</v>
      </c>
      <c r="J68" s="99" t="str">
        <f t="shared" si="33"/>
        <v>333.1.3066</v>
      </c>
      <c r="K68" s="99" t="str">
        <f t="shared" si="19"/>
        <v>443.1.3066</v>
      </c>
      <c r="L68" s="99" t="str">
        <f t="shared" si="20"/>
        <v>22D3.1.3066</v>
      </c>
      <c r="M68" s="99" t="str">
        <f t="shared" si="21"/>
        <v>22N3.1.3066</v>
      </c>
      <c r="N68" s="99" t="str">
        <f t="shared" si="22"/>
        <v>553.1.3066</v>
      </c>
      <c r="O68" s="99" t="str">
        <f t="shared" si="23"/>
        <v>223.1.3066</v>
      </c>
      <c r="P68" s="14" t="str">
        <f t="shared" si="34"/>
        <v>3.1.3066</v>
      </c>
      <c r="R68" s="24" t="s">
        <v>225</v>
      </c>
      <c r="S68" s="16" t="s">
        <v>226</v>
      </c>
      <c r="T68" s="23">
        <v>2016170010066</v>
      </c>
      <c r="U68" s="22" t="s">
        <v>227</v>
      </c>
      <c r="V68" s="16" t="s">
        <v>228</v>
      </c>
      <c r="W68" s="118">
        <v>769420000</v>
      </c>
      <c r="X68" s="11">
        <v>0</v>
      </c>
      <c r="Y68" s="11">
        <v>0</v>
      </c>
      <c r="Z68" s="11">
        <v>0</v>
      </c>
      <c r="AA68" s="11">
        <v>0</v>
      </c>
      <c r="AB68" s="11">
        <v>0</v>
      </c>
      <c r="AC68" s="11">
        <v>0</v>
      </c>
      <c r="AD68" s="11">
        <v>0</v>
      </c>
      <c r="AE68" s="11">
        <v>0</v>
      </c>
      <c r="AF68" s="11">
        <v>0</v>
      </c>
      <c r="AG68" s="11">
        <v>0</v>
      </c>
      <c r="AH68" s="11">
        <v>0</v>
      </c>
      <c r="AI68" s="11">
        <v>0</v>
      </c>
      <c r="AJ68" s="11">
        <v>0</v>
      </c>
      <c r="AK68" s="11">
        <v>0</v>
      </c>
      <c r="AL68" s="19">
        <f t="shared" si="18"/>
        <v>769420000</v>
      </c>
      <c r="AM68" s="22" t="s">
        <v>421</v>
      </c>
    </row>
    <row r="69" spans="1:39" s="14" customFormat="1" ht="47.25" customHeight="1">
      <c r="A69" s="99" t="str">
        <f t="shared" si="24"/>
        <v>113.1.1067</v>
      </c>
      <c r="B69" s="99" t="str">
        <f t="shared" si="25"/>
        <v>333.1.1067</v>
      </c>
      <c r="C69" s="99" t="str">
        <f t="shared" si="26"/>
        <v>333.1.1067</v>
      </c>
      <c r="D69" s="99" t="str">
        <f t="shared" si="27"/>
        <v>333.1.1067</v>
      </c>
      <c r="E69" s="99" t="str">
        <f t="shared" si="28"/>
        <v>333.1.1067</v>
      </c>
      <c r="F69" s="99" t="str">
        <f t="shared" si="29"/>
        <v>333.1.1067</v>
      </c>
      <c r="G69" s="99" t="str">
        <f t="shared" si="30"/>
        <v>N/A3.1.1067</v>
      </c>
      <c r="H69" s="99" t="str">
        <f t="shared" si="31"/>
        <v>333.1.1067</v>
      </c>
      <c r="I69" s="99" t="str">
        <f t="shared" si="32"/>
        <v>N/A3.1.1067</v>
      </c>
      <c r="J69" s="99" t="str">
        <f t="shared" si="33"/>
        <v>333.1.1067</v>
      </c>
      <c r="K69" s="99" t="str">
        <f t="shared" si="19"/>
        <v>443.1.1067</v>
      </c>
      <c r="L69" s="99" t="str">
        <f t="shared" si="20"/>
        <v>22D3.1.1067</v>
      </c>
      <c r="M69" s="99" t="str">
        <f t="shared" si="21"/>
        <v>22N3.1.1067</v>
      </c>
      <c r="N69" s="99" t="str">
        <f t="shared" si="22"/>
        <v>553.1.1067</v>
      </c>
      <c r="O69" s="99" t="str">
        <f t="shared" si="23"/>
        <v>223.1.1067</v>
      </c>
      <c r="P69" s="14" t="str">
        <f t="shared" si="34"/>
        <v>3.1.1067</v>
      </c>
      <c r="R69" s="24" t="s">
        <v>229</v>
      </c>
      <c r="S69" s="16" t="s">
        <v>226</v>
      </c>
      <c r="T69" s="23">
        <v>2016170010067</v>
      </c>
      <c r="U69" s="22" t="s">
        <v>230</v>
      </c>
      <c r="V69" s="16" t="s">
        <v>231</v>
      </c>
      <c r="W69" s="118">
        <v>1837000000</v>
      </c>
      <c r="X69" s="11">
        <v>0</v>
      </c>
      <c r="Y69" s="11">
        <v>0</v>
      </c>
      <c r="Z69" s="11">
        <v>0</v>
      </c>
      <c r="AA69" s="11">
        <v>0</v>
      </c>
      <c r="AB69" s="11">
        <v>0</v>
      </c>
      <c r="AC69" s="11">
        <v>0</v>
      </c>
      <c r="AD69" s="11">
        <v>0</v>
      </c>
      <c r="AE69" s="11">
        <v>0</v>
      </c>
      <c r="AF69" s="11">
        <v>0</v>
      </c>
      <c r="AG69" s="11">
        <v>0</v>
      </c>
      <c r="AH69" s="11">
        <v>0</v>
      </c>
      <c r="AI69" s="11">
        <v>0</v>
      </c>
      <c r="AJ69" s="11">
        <v>0</v>
      </c>
      <c r="AK69" s="11">
        <v>0</v>
      </c>
      <c r="AL69" s="19">
        <f t="shared" si="18"/>
        <v>1837000000</v>
      </c>
      <c r="AM69" s="22" t="s">
        <v>421</v>
      </c>
    </row>
    <row r="70" spans="1:39" s="14" customFormat="1" ht="73.5" customHeight="1">
      <c r="A70" s="99" t="str">
        <f t="shared" si="24"/>
        <v>114.5.1068</v>
      </c>
      <c r="B70" s="99" t="str">
        <f t="shared" si="25"/>
        <v>334.5.1068</v>
      </c>
      <c r="C70" s="99" t="str">
        <f t="shared" si="26"/>
        <v>334.5.1068</v>
      </c>
      <c r="D70" s="99" t="str">
        <f t="shared" si="27"/>
        <v>334.5.1068</v>
      </c>
      <c r="E70" s="99" t="str">
        <f t="shared" si="28"/>
        <v>334.5.1068</v>
      </c>
      <c r="F70" s="99" t="str">
        <f t="shared" si="29"/>
        <v>334.5.1068</v>
      </c>
      <c r="G70" s="99" t="str">
        <f t="shared" si="30"/>
        <v>N/A4.5.1068</v>
      </c>
      <c r="H70" s="99" t="str">
        <f t="shared" si="31"/>
        <v>334.5.1068</v>
      </c>
      <c r="I70" s="99" t="str">
        <f t="shared" si="32"/>
        <v>N/A4.5.1068</v>
      </c>
      <c r="J70" s="99" t="str">
        <f t="shared" si="33"/>
        <v>334.5.1068</v>
      </c>
      <c r="K70" s="99" t="str">
        <f t="shared" si="19"/>
        <v>444.5.1068</v>
      </c>
      <c r="L70" s="99" t="str">
        <f t="shared" si="20"/>
        <v>22D4.5.1068</v>
      </c>
      <c r="M70" s="99" t="str">
        <f t="shared" si="21"/>
        <v>22N4.5.1068</v>
      </c>
      <c r="N70" s="99" t="str">
        <f t="shared" si="22"/>
        <v>554.5.1068</v>
      </c>
      <c r="O70" s="99" t="str">
        <f t="shared" si="23"/>
        <v>224.5.1068</v>
      </c>
      <c r="P70" s="14" t="str">
        <f t="shared" si="34"/>
        <v>4.5.1068</v>
      </c>
      <c r="R70" s="25" t="s">
        <v>232</v>
      </c>
      <c r="S70" s="16" t="s">
        <v>233</v>
      </c>
      <c r="T70" s="23">
        <v>2016170010068</v>
      </c>
      <c r="U70" s="22" t="s">
        <v>234</v>
      </c>
      <c r="V70" s="22" t="s">
        <v>235</v>
      </c>
      <c r="W70" s="118">
        <v>1313514052</v>
      </c>
      <c r="X70" s="11">
        <v>0</v>
      </c>
      <c r="Y70" s="11">
        <v>0</v>
      </c>
      <c r="Z70" s="11">
        <v>0</v>
      </c>
      <c r="AA70" s="11">
        <v>0</v>
      </c>
      <c r="AB70" s="11">
        <v>0</v>
      </c>
      <c r="AC70" s="11">
        <v>0</v>
      </c>
      <c r="AD70" s="11">
        <v>0</v>
      </c>
      <c r="AE70" s="11">
        <v>0</v>
      </c>
      <c r="AF70" s="11">
        <v>0</v>
      </c>
      <c r="AG70" s="11">
        <v>0</v>
      </c>
      <c r="AH70" s="11">
        <v>0</v>
      </c>
      <c r="AI70" s="11">
        <v>0</v>
      </c>
      <c r="AJ70" s="11">
        <v>0</v>
      </c>
      <c r="AK70" s="11">
        <v>0</v>
      </c>
      <c r="AL70" s="19">
        <f t="shared" si="18"/>
        <v>1313514052</v>
      </c>
      <c r="AM70" s="22" t="s">
        <v>422</v>
      </c>
    </row>
    <row r="71" spans="1:39" s="14" customFormat="1" ht="125.25" customHeight="1">
      <c r="A71" s="99" t="str">
        <f t="shared" si="24"/>
        <v>114.3.1069</v>
      </c>
      <c r="B71" s="99" t="str">
        <f t="shared" si="25"/>
        <v>334.3.1069</v>
      </c>
      <c r="C71" s="99" t="str">
        <f t="shared" si="26"/>
        <v>334.3.1069</v>
      </c>
      <c r="D71" s="99" t="str">
        <f t="shared" si="27"/>
        <v>334.3.1069</v>
      </c>
      <c r="E71" s="99" t="str">
        <f t="shared" si="28"/>
        <v>334.3.1069</v>
      </c>
      <c r="F71" s="99" t="str">
        <f t="shared" si="29"/>
        <v>334.3.1069</v>
      </c>
      <c r="G71" s="99" t="str">
        <f t="shared" si="30"/>
        <v>N/A4.3.1069</v>
      </c>
      <c r="H71" s="99" t="str">
        <f t="shared" si="31"/>
        <v>334.3.1069</v>
      </c>
      <c r="I71" s="99" t="str">
        <f t="shared" si="32"/>
        <v>N/A4.3.1069</v>
      </c>
      <c r="J71" s="99" t="str">
        <f t="shared" si="33"/>
        <v>334.3.1069</v>
      </c>
      <c r="K71" s="99" t="str">
        <f t="shared" si="19"/>
        <v>444.3.1069</v>
      </c>
      <c r="L71" s="99" t="str">
        <f t="shared" si="20"/>
        <v>22D4.3.1069</v>
      </c>
      <c r="M71" s="99" t="str">
        <f t="shared" si="21"/>
        <v>22N4.3.1069</v>
      </c>
      <c r="N71" s="99" t="str">
        <f t="shared" si="22"/>
        <v>554.3.1069</v>
      </c>
      <c r="O71" s="99" t="str">
        <f t="shared" si="23"/>
        <v>224.3.1069</v>
      </c>
      <c r="P71" s="14" t="str">
        <f t="shared" si="34"/>
        <v>4.3.1069</v>
      </c>
      <c r="R71" s="25" t="s">
        <v>236</v>
      </c>
      <c r="S71" s="16" t="s">
        <v>237</v>
      </c>
      <c r="T71" s="23">
        <v>2016170010069</v>
      </c>
      <c r="U71" s="22" t="s">
        <v>238</v>
      </c>
      <c r="V71" s="22" t="s">
        <v>239</v>
      </c>
      <c r="W71" s="118">
        <v>216270000</v>
      </c>
      <c r="X71" s="11">
        <v>0</v>
      </c>
      <c r="Y71" s="11">
        <v>0</v>
      </c>
      <c r="Z71" s="11">
        <v>0</v>
      </c>
      <c r="AA71" s="11">
        <v>0</v>
      </c>
      <c r="AB71" s="11">
        <v>0</v>
      </c>
      <c r="AC71" s="11">
        <v>0</v>
      </c>
      <c r="AD71" s="11">
        <v>0</v>
      </c>
      <c r="AE71" s="11">
        <v>0</v>
      </c>
      <c r="AF71" s="11">
        <v>0</v>
      </c>
      <c r="AG71" s="11">
        <v>0</v>
      </c>
      <c r="AH71" s="11">
        <v>0</v>
      </c>
      <c r="AI71" s="11">
        <v>0</v>
      </c>
      <c r="AJ71" s="11">
        <v>0</v>
      </c>
      <c r="AK71" s="11">
        <v>0</v>
      </c>
      <c r="AL71" s="19">
        <f t="shared" si="18"/>
        <v>216270000</v>
      </c>
      <c r="AM71" s="22" t="s">
        <v>422</v>
      </c>
    </row>
    <row r="72" spans="1:39" s="123" customFormat="1" ht="125.25" customHeight="1">
      <c r="A72" s="122" t="str">
        <f>CONCATENATE(W$2,$P72)</f>
        <v>114.3.1153</v>
      </c>
      <c r="B72" s="122" t="str">
        <f>CONCATENATE(X$2,$P72)</f>
        <v>334.3.1153</v>
      </c>
      <c r="C72" s="122" t="str">
        <f>CONCATENATE(Y$2,$P72)</f>
        <v>334.3.1153</v>
      </c>
      <c r="D72" s="122" t="str">
        <f>CONCATENATE(Z$2,$P72)</f>
        <v>334.3.1153</v>
      </c>
      <c r="E72" s="122" t="str">
        <f>CONCATENATE(AA$2,$P72)</f>
        <v>334.3.1153</v>
      </c>
      <c r="F72" s="122" t="str">
        <f>CONCATENATE(AB$2,$P72)</f>
        <v>334.3.1153</v>
      </c>
      <c r="G72" s="122" t="str">
        <f>CONCATENATE(AC$2,$P72)</f>
        <v>N/A4.3.1153</v>
      </c>
      <c r="H72" s="122" t="str">
        <f>CONCATENATE(AD$2,$P72)</f>
        <v>334.3.1153</v>
      </c>
      <c r="I72" s="122" t="str">
        <f>CONCATENATE(AE$2,$P72)</f>
        <v>N/A4.3.1153</v>
      </c>
      <c r="J72" s="122" t="str">
        <f>CONCATENATE(AF$2,$P72)</f>
        <v>334.3.1153</v>
      </c>
      <c r="K72" s="122" t="str">
        <f>CONCATENATE(AG$2,$P72)</f>
        <v>444.3.1153</v>
      </c>
      <c r="L72" s="122" t="str">
        <f>CONCATENATE(AH$2,$P72)</f>
        <v>22D4.3.1153</v>
      </c>
      <c r="M72" s="122" t="str">
        <f>CONCATENATE(AI$2,$P72)</f>
        <v>22N4.3.1153</v>
      </c>
      <c r="N72" s="122" t="str">
        <f>CONCATENATE(AJ$2,$P72)</f>
        <v>554.3.1153</v>
      </c>
      <c r="O72" s="122" t="str">
        <f>CONCATENATE(AK$2,$P72)</f>
        <v>224.3.1153</v>
      </c>
      <c r="P72" s="123" t="str">
        <f>CONCATENATE(R72,(MID(T72,11,3)))</f>
        <v>4.3.1153</v>
      </c>
      <c r="R72" s="124" t="s">
        <v>236</v>
      </c>
      <c r="S72" s="125" t="s">
        <v>237</v>
      </c>
      <c r="T72" s="126">
        <v>2016170010153</v>
      </c>
      <c r="U72" s="127" t="s">
        <v>238</v>
      </c>
      <c r="V72" s="127" t="s">
        <v>239</v>
      </c>
      <c r="W72" s="118">
        <v>50000000</v>
      </c>
      <c r="X72" s="118"/>
      <c r="Y72" s="118"/>
      <c r="Z72" s="118"/>
      <c r="AA72" s="118"/>
      <c r="AB72" s="118"/>
      <c r="AC72" s="118"/>
      <c r="AD72" s="118"/>
      <c r="AE72" s="118"/>
      <c r="AF72" s="118"/>
      <c r="AG72" s="118"/>
      <c r="AH72" s="118"/>
      <c r="AI72" s="118"/>
      <c r="AJ72" s="118"/>
      <c r="AK72" s="118"/>
      <c r="AL72" s="128">
        <f t="shared" si="18"/>
        <v>50000000</v>
      </c>
      <c r="AM72" s="127" t="s">
        <v>255</v>
      </c>
    </row>
    <row r="73" spans="1:39" s="14" customFormat="1" ht="110.25" customHeight="1">
      <c r="A73" s="99" t="str">
        <f t="shared" si="24"/>
        <v>114.3.2070</v>
      </c>
      <c r="B73" s="99" t="str">
        <f t="shared" si="25"/>
        <v>334.3.2070</v>
      </c>
      <c r="C73" s="99" t="str">
        <f t="shared" si="26"/>
        <v>334.3.2070</v>
      </c>
      <c r="D73" s="99" t="str">
        <f t="shared" si="27"/>
        <v>334.3.2070</v>
      </c>
      <c r="E73" s="99" t="str">
        <f t="shared" si="28"/>
        <v>334.3.2070</v>
      </c>
      <c r="F73" s="99" t="str">
        <f t="shared" si="29"/>
        <v>334.3.2070</v>
      </c>
      <c r="G73" s="99" t="str">
        <f t="shared" si="30"/>
        <v>N/A4.3.2070</v>
      </c>
      <c r="H73" s="99" t="str">
        <f t="shared" si="31"/>
        <v>334.3.2070</v>
      </c>
      <c r="I73" s="99" t="str">
        <f t="shared" si="32"/>
        <v>N/A4.3.2070</v>
      </c>
      <c r="J73" s="99" t="str">
        <f t="shared" si="33"/>
        <v>334.3.2070</v>
      </c>
      <c r="K73" s="99" t="str">
        <f t="shared" si="19"/>
        <v>444.3.2070</v>
      </c>
      <c r="L73" s="99" t="str">
        <f t="shared" si="20"/>
        <v>22D4.3.2070</v>
      </c>
      <c r="M73" s="99" t="str">
        <f t="shared" si="21"/>
        <v>22N4.3.2070</v>
      </c>
      <c r="N73" s="99" t="str">
        <f t="shared" si="22"/>
        <v>554.3.2070</v>
      </c>
      <c r="O73" s="99" t="str">
        <f t="shared" si="23"/>
        <v>224.3.2070</v>
      </c>
      <c r="P73" s="14" t="str">
        <f t="shared" si="34"/>
        <v>4.3.2070</v>
      </c>
      <c r="R73" s="25" t="s">
        <v>240</v>
      </c>
      <c r="S73" s="16" t="s">
        <v>241</v>
      </c>
      <c r="T73" s="23">
        <v>2016170010070</v>
      </c>
      <c r="U73" s="22" t="s">
        <v>242</v>
      </c>
      <c r="V73" s="22" t="s">
        <v>243</v>
      </c>
      <c r="W73" s="118">
        <v>50000000</v>
      </c>
      <c r="X73" s="11">
        <v>0</v>
      </c>
      <c r="Y73" s="11">
        <v>0</v>
      </c>
      <c r="Z73" s="11">
        <v>0</v>
      </c>
      <c r="AA73" s="11">
        <v>0</v>
      </c>
      <c r="AB73" s="11">
        <v>0</v>
      </c>
      <c r="AC73" s="11">
        <v>0</v>
      </c>
      <c r="AD73" s="11">
        <v>0</v>
      </c>
      <c r="AE73" s="11">
        <v>0</v>
      </c>
      <c r="AF73" s="11">
        <v>0</v>
      </c>
      <c r="AG73" s="11">
        <v>0</v>
      </c>
      <c r="AH73" s="11">
        <v>0</v>
      </c>
      <c r="AI73" s="11">
        <v>0</v>
      </c>
      <c r="AJ73" s="11">
        <v>0</v>
      </c>
      <c r="AK73" s="11">
        <v>0</v>
      </c>
      <c r="AL73" s="19">
        <f t="shared" si="18"/>
        <v>50000000</v>
      </c>
      <c r="AM73" s="22" t="s">
        <v>255</v>
      </c>
    </row>
    <row r="74" spans="1:39" s="14" customFormat="1" ht="75" customHeight="1">
      <c r="A74" s="99" t="str">
        <f t="shared" si="24"/>
        <v>114.2.1071</v>
      </c>
      <c r="B74" s="99" t="str">
        <f t="shared" si="25"/>
        <v>334.2.1071</v>
      </c>
      <c r="C74" s="99" t="str">
        <f t="shared" si="26"/>
        <v>334.2.1071</v>
      </c>
      <c r="D74" s="99" t="str">
        <f t="shared" si="27"/>
        <v>334.2.1071</v>
      </c>
      <c r="E74" s="99" t="str">
        <f t="shared" si="28"/>
        <v>334.2.1071</v>
      </c>
      <c r="F74" s="99" t="str">
        <f t="shared" si="29"/>
        <v>334.2.1071</v>
      </c>
      <c r="G74" s="99" t="str">
        <f t="shared" si="30"/>
        <v>N/A4.2.1071</v>
      </c>
      <c r="H74" s="99" t="str">
        <f t="shared" si="31"/>
        <v>334.2.1071</v>
      </c>
      <c r="I74" s="99" t="str">
        <f t="shared" si="32"/>
        <v>N/A4.2.1071</v>
      </c>
      <c r="J74" s="99" t="str">
        <f t="shared" si="33"/>
        <v>334.2.1071</v>
      </c>
      <c r="K74" s="99" t="str">
        <f t="shared" si="19"/>
        <v>444.2.1071</v>
      </c>
      <c r="L74" s="99" t="str">
        <f t="shared" si="20"/>
        <v>22D4.2.1071</v>
      </c>
      <c r="M74" s="99" t="str">
        <f t="shared" si="21"/>
        <v>22N4.2.1071</v>
      </c>
      <c r="N74" s="99" t="str">
        <f t="shared" si="22"/>
        <v>554.2.1071</v>
      </c>
      <c r="O74" s="99" t="str">
        <f t="shared" si="23"/>
        <v>224.2.1071</v>
      </c>
      <c r="P74" s="14" t="str">
        <f t="shared" si="34"/>
        <v>4.2.1071</v>
      </c>
      <c r="R74" s="25" t="s">
        <v>244</v>
      </c>
      <c r="S74" s="16" t="s">
        <v>245</v>
      </c>
      <c r="T74" s="23">
        <v>2016170010071</v>
      </c>
      <c r="U74" s="22" t="s">
        <v>246</v>
      </c>
      <c r="V74" s="22" t="s">
        <v>247</v>
      </c>
      <c r="W74" s="118">
        <v>607139000</v>
      </c>
      <c r="X74" s="11">
        <v>0</v>
      </c>
      <c r="Y74" s="11">
        <v>0</v>
      </c>
      <c r="Z74" s="11">
        <v>0</v>
      </c>
      <c r="AA74" s="11">
        <v>0</v>
      </c>
      <c r="AB74" s="11">
        <v>0</v>
      </c>
      <c r="AC74" s="11">
        <v>0</v>
      </c>
      <c r="AD74" s="11">
        <v>0</v>
      </c>
      <c r="AE74" s="11">
        <v>0</v>
      </c>
      <c r="AF74" s="11">
        <v>0</v>
      </c>
      <c r="AG74" s="11">
        <v>0</v>
      </c>
      <c r="AH74" s="11">
        <v>0</v>
      </c>
      <c r="AI74" s="11">
        <v>0</v>
      </c>
      <c r="AJ74" s="11">
        <v>0</v>
      </c>
      <c r="AK74" s="114">
        <v>2523245800</v>
      </c>
      <c r="AL74" s="19">
        <f t="shared" si="18"/>
        <v>3130384800</v>
      </c>
      <c r="AM74" s="22" t="s">
        <v>255</v>
      </c>
    </row>
    <row r="75" spans="1:39" s="14" customFormat="1" ht="76.5" customHeight="1">
      <c r="A75" s="99" t="str">
        <f t="shared" si="24"/>
        <v>114.3.3072</v>
      </c>
      <c r="B75" s="99" t="str">
        <f t="shared" si="25"/>
        <v>334.3.3072</v>
      </c>
      <c r="C75" s="99" t="str">
        <f t="shared" si="26"/>
        <v>334.3.3072</v>
      </c>
      <c r="D75" s="99" t="str">
        <f t="shared" si="27"/>
        <v>334.3.3072</v>
      </c>
      <c r="E75" s="99" t="str">
        <f t="shared" si="28"/>
        <v>334.3.3072</v>
      </c>
      <c r="F75" s="99" t="str">
        <f t="shared" si="29"/>
        <v>334.3.3072</v>
      </c>
      <c r="G75" s="99" t="str">
        <f t="shared" si="30"/>
        <v>N/A4.3.3072</v>
      </c>
      <c r="H75" s="99" t="str">
        <f t="shared" si="31"/>
        <v>334.3.3072</v>
      </c>
      <c r="I75" s="99" t="str">
        <f t="shared" si="32"/>
        <v>N/A4.3.3072</v>
      </c>
      <c r="J75" s="99" t="str">
        <f t="shared" si="33"/>
        <v>334.3.3072</v>
      </c>
      <c r="K75" s="99" t="str">
        <f t="shared" si="19"/>
        <v>444.3.3072</v>
      </c>
      <c r="L75" s="99" t="str">
        <f t="shared" si="20"/>
        <v>22D4.3.3072</v>
      </c>
      <c r="M75" s="99" t="str">
        <f t="shared" si="21"/>
        <v>22N4.3.3072</v>
      </c>
      <c r="N75" s="99" t="str">
        <f t="shared" si="22"/>
        <v>554.3.3072</v>
      </c>
      <c r="O75" s="99" t="str">
        <f t="shared" si="23"/>
        <v>224.3.3072</v>
      </c>
      <c r="P75" s="14" t="str">
        <f t="shared" si="34"/>
        <v>4.3.3072</v>
      </c>
      <c r="R75" s="25" t="s">
        <v>248</v>
      </c>
      <c r="S75" s="16" t="s">
        <v>249</v>
      </c>
      <c r="T75" s="23">
        <v>2016170010072</v>
      </c>
      <c r="U75" s="22" t="s">
        <v>250</v>
      </c>
      <c r="V75" s="22" t="s">
        <v>251</v>
      </c>
      <c r="W75" s="118">
        <v>73548800</v>
      </c>
      <c r="X75" s="11">
        <v>0</v>
      </c>
      <c r="Y75" s="11">
        <v>0</v>
      </c>
      <c r="Z75" s="11">
        <v>0</v>
      </c>
      <c r="AA75" s="11">
        <v>0</v>
      </c>
      <c r="AB75" s="11">
        <v>0</v>
      </c>
      <c r="AC75" s="11">
        <v>0</v>
      </c>
      <c r="AD75" s="11">
        <v>0</v>
      </c>
      <c r="AE75" s="11">
        <v>0</v>
      </c>
      <c r="AF75" s="11">
        <v>0</v>
      </c>
      <c r="AG75" s="11">
        <v>0</v>
      </c>
      <c r="AH75" s="11">
        <v>0</v>
      </c>
      <c r="AI75" s="11">
        <v>0</v>
      </c>
      <c r="AJ75" s="11">
        <v>0</v>
      </c>
      <c r="AK75" s="11">
        <v>0</v>
      </c>
      <c r="AL75" s="19">
        <f t="shared" si="18"/>
        <v>73548800</v>
      </c>
      <c r="AM75" s="22" t="s">
        <v>252</v>
      </c>
    </row>
    <row r="76" spans="1:39" s="14" customFormat="1" ht="99.75" customHeight="1">
      <c r="A76" s="99" t="str">
        <f t="shared" si="24"/>
        <v>114.2.1073</v>
      </c>
      <c r="B76" s="99" t="str">
        <f t="shared" si="25"/>
        <v>334.2.1073</v>
      </c>
      <c r="C76" s="99" t="str">
        <f t="shared" si="26"/>
        <v>334.2.1073</v>
      </c>
      <c r="D76" s="99" t="str">
        <f t="shared" si="27"/>
        <v>334.2.1073</v>
      </c>
      <c r="E76" s="99" t="str">
        <f t="shared" si="28"/>
        <v>334.2.1073</v>
      </c>
      <c r="F76" s="99" t="str">
        <f t="shared" si="29"/>
        <v>334.2.1073</v>
      </c>
      <c r="G76" s="99" t="str">
        <f t="shared" si="30"/>
        <v>N/A4.2.1073</v>
      </c>
      <c r="H76" s="99" t="str">
        <f t="shared" si="31"/>
        <v>334.2.1073</v>
      </c>
      <c r="I76" s="99" t="str">
        <f t="shared" si="32"/>
        <v>N/A4.2.1073</v>
      </c>
      <c r="J76" s="99" t="str">
        <f t="shared" si="33"/>
        <v>334.2.1073</v>
      </c>
      <c r="K76" s="99" t="str">
        <f t="shared" si="19"/>
        <v>444.2.1073</v>
      </c>
      <c r="L76" s="99" t="str">
        <f t="shared" si="20"/>
        <v>22D4.2.1073</v>
      </c>
      <c r="M76" s="99" t="str">
        <f t="shared" si="21"/>
        <v>22N4.2.1073</v>
      </c>
      <c r="N76" s="99" t="str">
        <f t="shared" si="22"/>
        <v>554.2.1073</v>
      </c>
      <c r="O76" s="99" t="str">
        <f t="shared" si="23"/>
        <v>224.2.1073</v>
      </c>
      <c r="P76" s="14" t="str">
        <f t="shared" si="34"/>
        <v>4.2.1073</v>
      </c>
      <c r="R76" s="25" t="s">
        <v>244</v>
      </c>
      <c r="S76" s="16" t="s">
        <v>245</v>
      </c>
      <c r="T76" s="23">
        <v>2016170010073</v>
      </c>
      <c r="U76" s="22" t="s">
        <v>253</v>
      </c>
      <c r="V76" s="22" t="s">
        <v>254</v>
      </c>
      <c r="W76" s="118">
        <v>440375000</v>
      </c>
      <c r="X76" s="11">
        <v>0</v>
      </c>
      <c r="Y76" s="11">
        <v>0</v>
      </c>
      <c r="Z76" s="11">
        <v>0</v>
      </c>
      <c r="AA76" s="11">
        <v>0</v>
      </c>
      <c r="AB76" s="11">
        <v>0</v>
      </c>
      <c r="AC76" s="11">
        <v>0</v>
      </c>
      <c r="AD76" s="11">
        <v>0</v>
      </c>
      <c r="AE76" s="11">
        <v>0</v>
      </c>
      <c r="AF76" s="11">
        <v>0</v>
      </c>
      <c r="AG76" s="11">
        <v>0</v>
      </c>
      <c r="AH76" s="11">
        <v>0</v>
      </c>
      <c r="AI76" s="11">
        <v>0</v>
      </c>
      <c r="AJ76" s="11">
        <v>0</v>
      </c>
      <c r="AK76" s="11">
        <v>0</v>
      </c>
      <c r="AL76" s="19">
        <f t="shared" si="18"/>
        <v>440375000</v>
      </c>
      <c r="AM76" s="22" t="s">
        <v>255</v>
      </c>
    </row>
    <row r="77" spans="1:39" s="14" customFormat="1" ht="66" customHeight="1">
      <c r="A77" s="99" t="str">
        <f t="shared" si="24"/>
        <v>114.2.2074</v>
      </c>
      <c r="B77" s="99" t="str">
        <f t="shared" si="25"/>
        <v>334.2.2074</v>
      </c>
      <c r="C77" s="99" t="str">
        <f t="shared" si="26"/>
        <v>334.2.2074</v>
      </c>
      <c r="D77" s="99" t="str">
        <f t="shared" si="27"/>
        <v>334.2.2074</v>
      </c>
      <c r="E77" s="99" t="str">
        <f t="shared" si="28"/>
        <v>334.2.2074</v>
      </c>
      <c r="F77" s="99" t="str">
        <f t="shared" si="29"/>
        <v>334.2.2074</v>
      </c>
      <c r="G77" s="99" t="str">
        <f t="shared" si="30"/>
        <v>N/A4.2.2074</v>
      </c>
      <c r="H77" s="99" t="str">
        <f t="shared" si="31"/>
        <v>334.2.2074</v>
      </c>
      <c r="I77" s="99" t="str">
        <f t="shared" si="32"/>
        <v>N/A4.2.2074</v>
      </c>
      <c r="J77" s="99" t="str">
        <f t="shared" si="33"/>
        <v>334.2.2074</v>
      </c>
      <c r="K77" s="99" t="str">
        <f t="shared" si="19"/>
        <v>444.2.2074</v>
      </c>
      <c r="L77" s="99" t="str">
        <f t="shared" si="20"/>
        <v>22D4.2.2074</v>
      </c>
      <c r="M77" s="99" t="str">
        <f t="shared" si="21"/>
        <v>22N4.2.2074</v>
      </c>
      <c r="N77" s="99" t="str">
        <f t="shared" si="22"/>
        <v>554.2.2074</v>
      </c>
      <c r="O77" s="99" t="str">
        <f t="shared" si="23"/>
        <v>224.2.2074</v>
      </c>
      <c r="P77" s="14" t="str">
        <f t="shared" si="34"/>
        <v>4.2.2074</v>
      </c>
      <c r="R77" s="25" t="s">
        <v>256</v>
      </c>
      <c r="S77" s="16" t="s">
        <v>257</v>
      </c>
      <c r="T77" s="23">
        <v>2016170010074</v>
      </c>
      <c r="U77" s="22" t="s">
        <v>258</v>
      </c>
      <c r="V77" s="22" t="s">
        <v>259</v>
      </c>
      <c r="W77" s="118">
        <v>621564000</v>
      </c>
      <c r="X77" s="11">
        <v>0</v>
      </c>
      <c r="Y77" s="11">
        <v>0</v>
      </c>
      <c r="Z77" s="11">
        <v>0</v>
      </c>
      <c r="AA77" s="11">
        <v>0</v>
      </c>
      <c r="AB77" s="11">
        <v>0</v>
      </c>
      <c r="AC77" s="11">
        <v>0</v>
      </c>
      <c r="AD77" s="11">
        <v>0</v>
      </c>
      <c r="AE77" s="11">
        <v>0</v>
      </c>
      <c r="AF77" s="11">
        <v>0</v>
      </c>
      <c r="AG77" s="11">
        <v>0</v>
      </c>
      <c r="AH77" s="11">
        <v>0</v>
      </c>
      <c r="AI77" s="11">
        <v>0</v>
      </c>
      <c r="AJ77" s="11">
        <v>0</v>
      </c>
      <c r="AK77" s="114">
        <v>331871450</v>
      </c>
      <c r="AL77" s="19">
        <f t="shared" si="18"/>
        <v>953435450</v>
      </c>
      <c r="AM77" s="22" t="s">
        <v>255</v>
      </c>
    </row>
    <row r="78" spans="1:39" s="14" customFormat="1" ht="30.75">
      <c r="A78" s="99" t="str">
        <f t="shared" si="24"/>
        <v>111.5.1076</v>
      </c>
      <c r="B78" s="99" t="str">
        <f t="shared" si="25"/>
        <v>331.5.1076</v>
      </c>
      <c r="C78" s="99" t="str">
        <f t="shared" si="26"/>
        <v>331.5.1076</v>
      </c>
      <c r="D78" s="99" t="str">
        <f t="shared" si="27"/>
        <v>331.5.1076</v>
      </c>
      <c r="E78" s="99" t="str">
        <f t="shared" si="28"/>
        <v>331.5.1076</v>
      </c>
      <c r="F78" s="99" t="str">
        <f t="shared" si="29"/>
        <v>331.5.1076</v>
      </c>
      <c r="G78" s="99" t="str">
        <f t="shared" si="30"/>
        <v>N/A1.5.1076</v>
      </c>
      <c r="H78" s="99" t="str">
        <f t="shared" si="31"/>
        <v>331.5.1076</v>
      </c>
      <c r="I78" s="99" t="str">
        <f t="shared" si="32"/>
        <v>N/A1.5.1076</v>
      </c>
      <c r="J78" s="99" t="str">
        <f t="shared" si="33"/>
        <v>331.5.1076</v>
      </c>
      <c r="K78" s="99" t="str">
        <f t="shared" si="19"/>
        <v>441.5.1076</v>
      </c>
      <c r="L78" s="99" t="str">
        <f t="shared" si="20"/>
        <v>22D1.5.1076</v>
      </c>
      <c r="M78" s="99" t="str">
        <f t="shared" si="21"/>
        <v>22N1.5.1076</v>
      </c>
      <c r="N78" s="99" t="str">
        <f t="shared" si="22"/>
        <v>551.5.1076</v>
      </c>
      <c r="O78" s="99" t="str">
        <f t="shared" si="23"/>
        <v>221.5.1076</v>
      </c>
      <c r="P78" s="14" t="str">
        <f t="shared" si="34"/>
        <v>1.5.1076</v>
      </c>
      <c r="R78" s="15" t="s">
        <v>260</v>
      </c>
      <c r="S78" s="16" t="s">
        <v>261</v>
      </c>
      <c r="T78" s="23">
        <v>2016170010076</v>
      </c>
      <c r="U78" s="22" t="s">
        <v>262</v>
      </c>
      <c r="V78" s="22" t="s">
        <v>263</v>
      </c>
      <c r="W78" s="118">
        <v>55385000</v>
      </c>
      <c r="X78" s="11">
        <v>0</v>
      </c>
      <c r="Y78" s="11">
        <v>0</v>
      </c>
      <c r="Z78" s="11">
        <v>0</v>
      </c>
      <c r="AA78" s="11">
        <v>0</v>
      </c>
      <c r="AB78" s="11">
        <v>0</v>
      </c>
      <c r="AC78" s="11">
        <v>0</v>
      </c>
      <c r="AD78" s="11">
        <v>0</v>
      </c>
      <c r="AE78" s="11">
        <v>0</v>
      </c>
      <c r="AF78" s="11">
        <v>0</v>
      </c>
      <c r="AG78" s="11">
        <v>0</v>
      </c>
      <c r="AH78" s="11">
        <v>0</v>
      </c>
      <c r="AI78" s="11">
        <v>0</v>
      </c>
      <c r="AJ78" s="11">
        <v>0</v>
      </c>
      <c r="AK78" s="11">
        <v>0</v>
      </c>
      <c r="AL78" s="19">
        <f t="shared" si="18"/>
        <v>55385000</v>
      </c>
      <c r="AM78" s="22" t="s">
        <v>264</v>
      </c>
    </row>
    <row r="79" spans="1:39" s="14" customFormat="1" ht="64.5" customHeight="1">
      <c r="A79" s="99" t="str">
        <f t="shared" si="24"/>
        <v>113.1.4077</v>
      </c>
      <c r="B79" s="99" t="str">
        <f t="shared" si="25"/>
        <v>333.1.4077</v>
      </c>
      <c r="C79" s="99" t="str">
        <f t="shared" si="26"/>
        <v>333.1.4077</v>
      </c>
      <c r="D79" s="99" t="str">
        <f t="shared" si="27"/>
        <v>333.1.4077</v>
      </c>
      <c r="E79" s="99" t="str">
        <f t="shared" si="28"/>
        <v>333.1.4077</v>
      </c>
      <c r="F79" s="99" t="str">
        <f t="shared" si="29"/>
        <v>333.1.4077</v>
      </c>
      <c r="G79" s="99" t="str">
        <f t="shared" si="30"/>
        <v>N/A3.1.4077</v>
      </c>
      <c r="H79" s="99" t="str">
        <f t="shared" si="31"/>
        <v>333.1.4077</v>
      </c>
      <c r="I79" s="99" t="str">
        <f t="shared" si="32"/>
        <v>N/A3.1.4077</v>
      </c>
      <c r="J79" s="99" t="str">
        <f t="shared" si="33"/>
        <v>333.1.4077</v>
      </c>
      <c r="K79" s="99" t="str">
        <f t="shared" si="19"/>
        <v>443.1.4077</v>
      </c>
      <c r="L79" s="99" t="str">
        <f t="shared" si="20"/>
        <v>22D3.1.4077</v>
      </c>
      <c r="M79" s="99" t="str">
        <f t="shared" si="21"/>
        <v>22N3.1.4077</v>
      </c>
      <c r="N79" s="99" t="str">
        <f t="shared" si="22"/>
        <v>553.1.4077</v>
      </c>
      <c r="O79" s="99" t="str">
        <f t="shared" si="23"/>
        <v>223.1.4077</v>
      </c>
      <c r="P79" s="14" t="str">
        <f t="shared" si="34"/>
        <v>3.1.4077</v>
      </c>
      <c r="R79" s="24" t="s">
        <v>265</v>
      </c>
      <c r="S79" s="16" t="s">
        <v>266</v>
      </c>
      <c r="T79" s="23">
        <v>2016170010077</v>
      </c>
      <c r="U79" s="22" t="s">
        <v>267</v>
      </c>
      <c r="V79" s="22" t="s">
        <v>268</v>
      </c>
      <c r="W79" s="118">
        <v>110440000.00000001</v>
      </c>
      <c r="X79" s="11">
        <v>0</v>
      </c>
      <c r="Y79" s="11">
        <v>0</v>
      </c>
      <c r="Z79" s="11">
        <v>0</v>
      </c>
      <c r="AA79" s="11">
        <v>0</v>
      </c>
      <c r="AB79" s="11">
        <v>0</v>
      </c>
      <c r="AC79" s="11">
        <v>0</v>
      </c>
      <c r="AD79" s="11">
        <v>0</v>
      </c>
      <c r="AE79" s="11">
        <v>0</v>
      </c>
      <c r="AF79" s="11">
        <v>0</v>
      </c>
      <c r="AG79" s="11">
        <v>0</v>
      </c>
      <c r="AH79" s="11">
        <v>0</v>
      </c>
      <c r="AI79" s="11">
        <v>0</v>
      </c>
      <c r="AJ79" s="11">
        <v>0</v>
      </c>
      <c r="AK79" s="11">
        <v>0</v>
      </c>
      <c r="AL79" s="19">
        <f t="shared" si="18"/>
        <v>110440000.00000001</v>
      </c>
      <c r="AM79" s="22" t="s">
        <v>264</v>
      </c>
    </row>
    <row r="80" spans="1:39" s="14" customFormat="1" ht="51.75" customHeight="1">
      <c r="A80" s="99" t="str">
        <f t="shared" si="24"/>
        <v>111.5.4078</v>
      </c>
      <c r="B80" s="99" t="str">
        <f t="shared" si="25"/>
        <v>331.5.4078</v>
      </c>
      <c r="C80" s="99" t="str">
        <f t="shared" si="26"/>
        <v>331.5.4078</v>
      </c>
      <c r="D80" s="99" t="str">
        <f t="shared" si="27"/>
        <v>331.5.4078</v>
      </c>
      <c r="E80" s="99" t="str">
        <f t="shared" si="28"/>
        <v>331.5.4078</v>
      </c>
      <c r="F80" s="99" t="str">
        <f t="shared" si="29"/>
        <v>331.5.4078</v>
      </c>
      <c r="G80" s="99" t="str">
        <f t="shared" si="30"/>
        <v>N/A1.5.4078</v>
      </c>
      <c r="H80" s="99" t="str">
        <f t="shared" si="31"/>
        <v>331.5.4078</v>
      </c>
      <c r="I80" s="99" t="str">
        <f t="shared" si="32"/>
        <v>N/A1.5.4078</v>
      </c>
      <c r="J80" s="99" t="str">
        <f t="shared" si="33"/>
        <v>331.5.4078</v>
      </c>
      <c r="K80" s="99" t="str">
        <f t="shared" si="19"/>
        <v>441.5.4078</v>
      </c>
      <c r="L80" s="99" t="str">
        <f t="shared" si="20"/>
        <v>22D1.5.4078</v>
      </c>
      <c r="M80" s="99" t="str">
        <f t="shared" si="21"/>
        <v>22N1.5.4078</v>
      </c>
      <c r="N80" s="99" t="str">
        <f t="shared" si="22"/>
        <v>551.5.4078</v>
      </c>
      <c r="O80" s="99" t="str">
        <f t="shared" si="23"/>
        <v>221.5.4078</v>
      </c>
      <c r="P80" s="14" t="str">
        <f t="shared" si="34"/>
        <v>1.5.4078</v>
      </c>
      <c r="R80" s="15" t="s">
        <v>269</v>
      </c>
      <c r="S80" s="16" t="s">
        <v>270</v>
      </c>
      <c r="T80" s="23">
        <v>2016170010078</v>
      </c>
      <c r="U80" s="22" t="s">
        <v>271</v>
      </c>
      <c r="V80" s="22" t="s">
        <v>272</v>
      </c>
      <c r="W80" s="118">
        <v>169600000</v>
      </c>
      <c r="X80" s="11">
        <v>0</v>
      </c>
      <c r="Y80" s="11">
        <v>0</v>
      </c>
      <c r="Z80" s="11">
        <v>0</v>
      </c>
      <c r="AA80" s="11">
        <v>0</v>
      </c>
      <c r="AB80" s="11">
        <v>0</v>
      </c>
      <c r="AC80" s="11">
        <v>0</v>
      </c>
      <c r="AD80" s="11">
        <v>0</v>
      </c>
      <c r="AE80" s="11">
        <v>0</v>
      </c>
      <c r="AF80" s="11">
        <v>0</v>
      </c>
      <c r="AG80" s="11">
        <v>0</v>
      </c>
      <c r="AH80" s="11">
        <v>0</v>
      </c>
      <c r="AI80" s="11">
        <v>0</v>
      </c>
      <c r="AJ80" s="11">
        <v>0</v>
      </c>
      <c r="AK80" s="11">
        <v>0</v>
      </c>
      <c r="AL80" s="19">
        <f t="shared" si="18"/>
        <v>169600000</v>
      </c>
      <c r="AM80" s="22" t="s">
        <v>264</v>
      </c>
    </row>
    <row r="81" spans="1:39" s="14" customFormat="1" ht="89.25" customHeight="1">
      <c r="A81" s="99" t="str">
        <f t="shared" si="24"/>
        <v>111.5.4079</v>
      </c>
      <c r="B81" s="99" t="str">
        <f t="shared" si="25"/>
        <v>331.5.4079</v>
      </c>
      <c r="C81" s="99" t="str">
        <f t="shared" si="26"/>
        <v>331.5.4079</v>
      </c>
      <c r="D81" s="99" t="str">
        <f t="shared" si="27"/>
        <v>331.5.4079</v>
      </c>
      <c r="E81" s="99" t="str">
        <f t="shared" si="28"/>
        <v>331.5.4079</v>
      </c>
      <c r="F81" s="99" t="str">
        <f t="shared" si="29"/>
        <v>331.5.4079</v>
      </c>
      <c r="G81" s="99" t="str">
        <f t="shared" si="30"/>
        <v>N/A1.5.4079</v>
      </c>
      <c r="H81" s="99" t="str">
        <f t="shared" si="31"/>
        <v>331.5.4079</v>
      </c>
      <c r="I81" s="99" t="str">
        <f t="shared" si="32"/>
        <v>N/A1.5.4079</v>
      </c>
      <c r="J81" s="99" t="str">
        <f t="shared" si="33"/>
        <v>331.5.4079</v>
      </c>
      <c r="K81" s="99" t="str">
        <f t="shared" si="19"/>
        <v>441.5.4079</v>
      </c>
      <c r="L81" s="99" t="str">
        <f t="shared" si="20"/>
        <v>22D1.5.4079</v>
      </c>
      <c r="M81" s="99" t="str">
        <f t="shared" si="21"/>
        <v>22N1.5.4079</v>
      </c>
      <c r="N81" s="99" t="str">
        <f t="shared" si="22"/>
        <v>551.5.4079</v>
      </c>
      <c r="O81" s="99" t="str">
        <f t="shared" si="23"/>
        <v>221.5.4079</v>
      </c>
      <c r="P81" s="14" t="str">
        <f t="shared" si="34"/>
        <v>1.5.4079</v>
      </c>
      <c r="R81" s="15" t="s">
        <v>269</v>
      </c>
      <c r="S81" s="16" t="s">
        <v>270</v>
      </c>
      <c r="T81" s="23">
        <v>2016170010079</v>
      </c>
      <c r="U81" s="22" t="s">
        <v>273</v>
      </c>
      <c r="V81" s="22" t="s">
        <v>274</v>
      </c>
      <c r="W81" s="118">
        <v>2096000000</v>
      </c>
      <c r="X81" s="11">
        <v>0</v>
      </c>
      <c r="Y81" s="11">
        <v>0</v>
      </c>
      <c r="Z81" s="11">
        <v>0</v>
      </c>
      <c r="AA81" s="11">
        <v>0</v>
      </c>
      <c r="AB81" s="11">
        <v>0</v>
      </c>
      <c r="AC81" s="11">
        <v>0</v>
      </c>
      <c r="AD81" s="11">
        <v>0</v>
      </c>
      <c r="AE81" s="11">
        <v>0</v>
      </c>
      <c r="AF81" s="11">
        <v>0</v>
      </c>
      <c r="AG81" s="11">
        <v>0</v>
      </c>
      <c r="AH81" s="11">
        <v>0</v>
      </c>
      <c r="AI81" s="11">
        <v>0</v>
      </c>
      <c r="AJ81" s="11">
        <v>0</v>
      </c>
      <c r="AK81" s="11">
        <v>0</v>
      </c>
      <c r="AL81" s="19">
        <f t="shared" si="18"/>
        <v>2096000000</v>
      </c>
      <c r="AM81" s="22" t="s">
        <v>264</v>
      </c>
    </row>
    <row r="82" spans="1:39" s="14" customFormat="1" ht="98.25" customHeight="1">
      <c r="A82" s="99" t="str">
        <f t="shared" si="24"/>
        <v>111.5.1080</v>
      </c>
      <c r="B82" s="99" t="str">
        <f t="shared" si="25"/>
        <v>331.5.1080</v>
      </c>
      <c r="C82" s="99" t="str">
        <f t="shared" si="26"/>
        <v>331.5.1080</v>
      </c>
      <c r="D82" s="99" t="str">
        <f t="shared" si="27"/>
        <v>331.5.1080</v>
      </c>
      <c r="E82" s="99" t="str">
        <f t="shared" si="28"/>
        <v>331.5.1080</v>
      </c>
      <c r="F82" s="99" t="str">
        <f t="shared" si="29"/>
        <v>331.5.1080</v>
      </c>
      <c r="G82" s="99" t="str">
        <f t="shared" si="30"/>
        <v>N/A1.5.1080</v>
      </c>
      <c r="H82" s="99" t="str">
        <f t="shared" si="31"/>
        <v>331.5.1080</v>
      </c>
      <c r="I82" s="99" t="str">
        <f t="shared" si="32"/>
        <v>N/A1.5.1080</v>
      </c>
      <c r="J82" s="99" t="str">
        <f t="shared" si="33"/>
        <v>331.5.1080</v>
      </c>
      <c r="K82" s="99" t="str">
        <f t="shared" si="19"/>
        <v>441.5.1080</v>
      </c>
      <c r="L82" s="99" t="str">
        <f t="shared" si="20"/>
        <v>22D1.5.1080</v>
      </c>
      <c r="M82" s="99" t="str">
        <f t="shared" si="21"/>
        <v>22N1.5.1080</v>
      </c>
      <c r="N82" s="99" t="str">
        <f t="shared" si="22"/>
        <v>551.5.1080</v>
      </c>
      <c r="O82" s="99" t="str">
        <f t="shared" si="23"/>
        <v>221.5.1080</v>
      </c>
      <c r="P82" s="14" t="str">
        <f t="shared" si="34"/>
        <v>1.5.1080</v>
      </c>
      <c r="R82" s="15" t="s">
        <v>260</v>
      </c>
      <c r="S82" s="16" t="s">
        <v>261</v>
      </c>
      <c r="T82" s="23">
        <v>2016170010080</v>
      </c>
      <c r="U82" s="22" t="s">
        <v>275</v>
      </c>
      <c r="V82" s="22" t="s">
        <v>276</v>
      </c>
      <c r="W82" s="118">
        <v>13292400</v>
      </c>
      <c r="X82" s="11">
        <v>0</v>
      </c>
      <c r="Y82" s="11">
        <v>0</v>
      </c>
      <c r="Z82" s="11">
        <v>36407420</v>
      </c>
      <c r="AA82" s="11">
        <v>0</v>
      </c>
      <c r="AB82" s="11">
        <v>0</v>
      </c>
      <c r="AC82" s="11">
        <v>0</v>
      </c>
      <c r="AD82" s="11">
        <v>0</v>
      </c>
      <c r="AE82" s="11">
        <v>0</v>
      </c>
      <c r="AF82" s="11">
        <v>0</v>
      </c>
      <c r="AG82" s="11">
        <v>0</v>
      </c>
      <c r="AH82" s="11">
        <v>0</v>
      </c>
      <c r="AI82" s="11">
        <v>0</v>
      </c>
      <c r="AJ82" s="11">
        <v>0</v>
      </c>
      <c r="AK82" s="11">
        <v>0</v>
      </c>
      <c r="AL82" s="19">
        <f t="shared" si="18"/>
        <v>49699820</v>
      </c>
      <c r="AM82" s="22" t="s">
        <v>264</v>
      </c>
    </row>
    <row r="83" spans="1:39" s="14" customFormat="1" ht="82.5" customHeight="1">
      <c r="A83" s="99" t="str">
        <f t="shared" si="24"/>
        <v>111.5.2084</v>
      </c>
      <c r="B83" s="99" t="str">
        <f t="shared" si="25"/>
        <v>331.5.2084</v>
      </c>
      <c r="C83" s="99" t="str">
        <f t="shared" si="26"/>
        <v>331.5.2084</v>
      </c>
      <c r="D83" s="99" t="str">
        <f t="shared" si="27"/>
        <v>331.5.2084</v>
      </c>
      <c r="E83" s="99" t="str">
        <f t="shared" si="28"/>
        <v>331.5.2084</v>
      </c>
      <c r="F83" s="99" t="str">
        <f t="shared" si="29"/>
        <v>331.5.2084</v>
      </c>
      <c r="G83" s="99" t="str">
        <f t="shared" si="30"/>
        <v>N/A1.5.2084</v>
      </c>
      <c r="H83" s="99" t="str">
        <f t="shared" si="31"/>
        <v>331.5.2084</v>
      </c>
      <c r="I83" s="99" t="str">
        <f t="shared" si="32"/>
        <v>N/A1.5.2084</v>
      </c>
      <c r="J83" s="99" t="str">
        <f t="shared" si="33"/>
        <v>331.5.2084</v>
      </c>
      <c r="K83" s="99" t="str">
        <f t="shared" si="19"/>
        <v>441.5.2084</v>
      </c>
      <c r="L83" s="99" t="str">
        <f t="shared" si="20"/>
        <v>22D1.5.2084</v>
      </c>
      <c r="M83" s="99" t="str">
        <f t="shared" si="21"/>
        <v>22N1.5.2084</v>
      </c>
      <c r="N83" s="99" t="str">
        <f t="shared" si="22"/>
        <v>551.5.2084</v>
      </c>
      <c r="O83" s="99" t="str">
        <f t="shared" si="23"/>
        <v>221.5.2084</v>
      </c>
      <c r="P83" s="14" t="str">
        <f t="shared" si="34"/>
        <v>1.5.2084</v>
      </c>
      <c r="R83" s="15" t="s">
        <v>277</v>
      </c>
      <c r="S83" s="16" t="s">
        <v>278</v>
      </c>
      <c r="T83" s="23">
        <v>2016170010084</v>
      </c>
      <c r="U83" s="22" t="s">
        <v>279</v>
      </c>
      <c r="V83" s="22" t="s">
        <v>280</v>
      </c>
      <c r="W83" s="118">
        <v>424000000</v>
      </c>
      <c r="X83" s="11">
        <v>0</v>
      </c>
      <c r="Y83" s="11">
        <v>0</v>
      </c>
      <c r="Z83" s="11">
        <v>0</v>
      </c>
      <c r="AA83" s="11">
        <v>0</v>
      </c>
      <c r="AB83" s="11">
        <v>0</v>
      </c>
      <c r="AC83" s="11">
        <v>0</v>
      </c>
      <c r="AD83" s="11">
        <v>0</v>
      </c>
      <c r="AE83" s="11">
        <v>0</v>
      </c>
      <c r="AF83" s="11">
        <v>0</v>
      </c>
      <c r="AG83" s="11">
        <v>0</v>
      </c>
      <c r="AH83" s="11">
        <v>0</v>
      </c>
      <c r="AI83" s="11">
        <v>0</v>
      </c>
      <c r="AJ83" s="11">
        <v>0</v>
      </c>
      <c r="AK83" s="11">
        <v>0</v>
      </c>
      <c r="AL83" s="19">
        <f t="shared" si="18"/>
        <v>424000000</v>
      </c>
      <c r="AM83" s="22" t="s">
        <v>264</v>
      </c>
    </row>
    <row r="84" spans="1:39" s="14" customFormat="1" ht="53.25" customHeight="1">
      <c r="A84" s="99" t="str">
        <f t="shared" si="24"/>
        <v>111.5.3081</v>
      </c>
      <c r="B84" s="99" t="str">
        <f t="shared" si="25"/>
        <v>331.5.3081</v>
      </c>
      <c r="C84" s="99" t="str">
        <f t="shared" si="26"/>
        <v>331.5.3081</v>
      </c>
      <c r="D84" s="99" t="str">
        <f t="shared" si="27"/>
        <v>331.5.3081</v>
      </c>
      <c r="E84" s="99" t="str">
        <f t="shared" si="28"/>
        <v>331.5.3081</v>
      </c>
      <c r="F84" s="99" t="str">
        <f t="shared" si="29"/>
        <v>331.5.3081</v>
      </c>
      <c r="G84" s="99" t="str">
        <f t="shared" si="30"/>
        <v>N/A1.5.3081</v>
      </c>
      <c r="H84" s="99" t="str">
        <f t="shared" si="31"/>
        <v>331.5.3081</v>
      </c>
      <c r="I84" s="99" t="str">
        <f t="shared" si="32"/>
        <v>N/A1.5.3081</v>
      </c>
      <c r="J84" s="99" t="str">
        <f t="shared" si="33"/>
        <v>331.5.3081</v>
      </c>
      <c r="K84" s="99" t="str">
        <f t="shared" si="19"/>
        <v>441.5.3081</v>
      </c>
      <c r="L84" s="99" t="str">
        <f t="shared" si="20"/>
        <v>22D1.5.3081</v>
      </c>
      <c r="M84" s="99" t="str">
        <f t="shared" si="21"/>
        <v>22N1.5.3081</v>
      </c>
      <c r="N84" s="99" t="str">
        <f t="shared" si="22"/>
        <v>551.5.3081</v>
      </c>
      <c r="O84" s="99" t="str">
        <f t="shared" si="23"/>
        <v>221.5.3081</v>
      </c>
      <c r="P84" s="14" t="str">
        <f t="shared" si="34"/>
        <v>1.5.3081</v>
      </c>
      <c r="R84" s="15" t="s">
        <v>281</v>
      </c>
      <c r="S84" s="16" t="s">
        <v>282</v>
      </c>
      <c r="T84" s="23">
        <v>2016170010081</v>
      </c>
      <c r="U84" s="22" t="s">
        <v>283</v>
      </c>
      <c r="V84" s="22" t="s">
        <v>284</v>
      </c>
      <c r="W84" s="118">
        <v>868617000</v>
      </c>
      <c r="X84" s="11">
        <v>0</v>
      </c>
      <c r="Y84" s="11">
        <v>0</v>
      </c>
      <c r="Z84" s="11">
        <v>180000000</v>
      </c>
      <c r="AA84" s="11">
        <v>0</v>
      </c>
      <c r="AB84" s="11">
        <v>0</v>
      </c>
      <c r="AC84" s="11">
        <v>0</v>
      </c>
      <c r="AD84" s="11">
        <v>0</v>
      </c>
      <c r="AE84" s="11">
        <v>0</v>
      </c>
      <c r="AF84" s="11">
        <v>0</v>
      </c>
      <c r="AG84" s="11">
        <v>0</v>
      </c>
      <c r="AH84" s="11">
        <v>0</v>
      </c>
      <c r="AI84" s="11">
        <v>0</v>
      </c>
      <c r="AJ84" s="11">
        <v>0</v>
      </c>
      <c r="AK84" s="11">
        <v>0</v>
      </c>
      <c r="AL84" s="19">
        <f t="shared" si="18"/>
        <v>1048617000</v>
      </c>
      <c r="AM84" s="22" t="s">
        <v>264</v>
      </c>
    </row>
    <row r="85" spans="1:39" s="14" customFormat="1" ht="53.25" customHeight="1">
      <c r="A85" s="99" t="str">
        <f t="shared" si="24"/>
        <v>111.5.3082</v>
      </c>
      <c r="B85" s="99" t="str">
        <f t="shared" si="25"/>
        <v>331.5.3082</v>
      </c>
      <c r="C85" s="99" t="str">
        <f t="shared" si="26"/>
        <v>331.5.3082</v>
      </c>
      <c r="D85" s="99" t="str">
        <f t="shared" si="27"/>
        <v>331.5.3082</v>
      </c>
      <c r="E85" s="99" t="str">
        <f t="shared" si="28"/>
        <v>331.5.3082</v>
      </c>
      <c r="F85" s="99" t="str">
        <f t="shared" si="29"/>
        <v>331.5.3082</v>
      </c>
      <c r="G85" s="99" t="str">
        <f t="shared" si="30"/>
        <v>N/A1.5.3082</v>
      </c>
      <c r="H85" s="99" t="str">
        <f t="shared" si="31"/>
        <v>331.5.3082</v>
      </c>
      <c r="I85" s="99" t="str">
        <f t="shared" si="32"/>
        <v>N/A1.5.3082</v>
      </c>
      <c r="J85" s="99" t="str">
        <f t="shared" si="33"/>
        <v>331.5.3082</v>
      </c>
      <c r="K85" s="99" t="str">
        <f t="shared" si="19"/>
        <v>441.5.3082</v>
      </c>
      <c r="L85" s="99" t="str">
        <f t="shared" si="20"/>
        <v>22D1.5.3082</v>
      </c>
      <c r="M85" s="99" t="str">
        <f t="shared" si="21"/>
        <v>22N1.5.3082</v>
      </c>
      <c r="N85" s="99" t="str">
        <f t="shared" si="22"/>
        <v>551.5.3082</v>
      </c>
      <c r="O85" s="99" t="str">
        <f t="shared" si="23"/>
        <v>221.5.3082</v>
      </c>
      <c r="P85" s="14" t="str">
        <f t="shared" si="34"/>
        <v>1.5.3082</v>
      </c>
      <c r="R85" s="15" t="s">
        <v>281</v>
      </c>
      <c r="S85" s="16" t="s">
        <v>282</v>
      </c>
      <c r="T85" s="23">
        <v>2016170010082</v>
      </c>
      <c r="U85" s="22" t="s">
        <v>102</v>
      </c>
      <c r="V85" s="22" t="s">
        <v>103</v>
      </c>
      <c r="W85" s="118">
        <v>556341000</v>
      </c>
      <c r="X85" s="11">
        <v>0</v>
      </c>
      <c r="Y85" s="11">
        <v>0</v>
      </c>
      <c r="Z85" s="11">
        <v>310000000</v>
      </c>
      <c r="AA85" s="11">
        <v>0</v>
      </c>
      <c r="AB85" s="11">
        <v>0</v>
      </c>
      <c r="AC85" s="11">
        <v>0</v>
      </c>
      <c r="AD85" s="11">
        <v>0</v>
      </c>
      <c r="AE85" s="11">
        <v>0</v>
      </c>
      <c r="AF85" s="11">
        <v>0</v>
      </c>
      <c r="AG85" s="11">
        <v>0</v>
      </c>
      <c r="AH85" s="11">
        <v>0</v>
      </c>
      <c r="AI85" s="11">
        <v>0</v>
      </c>
      <c r="AJ85" s="11">
        <v>0</v>
      </c>
      <c r="AK85" s="11">
        <v>0</v>
      </c>
      <c r="AL85" s="19">
        <f t="shared" si="18"/>
        <v>866341000</v>
      </c>
      <c r="AM85" s="22" t="s">
        <v>264</v>
      </c>
    </row>
    <row r="86" spans="1:39" s="14" customFormat="1" ht="81" customHeight="1">
      <c r="A86" s="99" t="str">
        <f t="shared" si="24"/>
        <v>111.5.3083</v>
      </c>
      <c r="B86" s="99" t="str">
        <f t="shared" si="25"/>
        <v>331.5.3083</v>
      </c>
      <c r="C86" s="99" t="str">
        <f t="shared" si="26"/>
        <v>331.5.3083</v>
      </c>
      <c r="D86" s="99" t="str">
        <f t="shared" si="27"/>
        <v>331.5.3083</v>
      </c>
      <c r="E86" s="99" t="str">
        <f t="shared" si="28"/>
        <v>331.5.3083</v>
      </c>
      <c r="F86" s="99" t="str">
        <f t="shared" si="29"/>
        <v>331.5.3083</v>
      </c>
      <c r="G86" s="99" t="str">
        <f t="shared" si="30"/>
        <v>N/A1.5.3083</v>
      </c>
      <c r="H86" s="99" t="str">
        <f t="shared" si="31"/>
        <v>331.5.3083</v>
      </c>
      <c r="I86" s="99" t="str">
        <f t="shared" si="32"/>
        <v>N/A1.5.3083</v>
      </c>
      <c r="J86" s="99" t="str">
        <f t="shared" si="33"/>
        <v>331.5.3083</v>
      </c>
      <c r="K86" s="99" t="str">
        <f t="shared" si="19"/>
        <v>441.5.3083</v>
      </c>
      <c r="L86" s="99" t="str">
        <f t="shared" si="20"/>
        <v>22D1.5.3083</v>
      </c>
      <c r="M86" s="99" t="str">
        <f t="shared" si="21"/>
        <v>22N1.5.3083</v>
      </c>
      <c r="N86" s="99" t="str">
        <f t="shared" si="22"/>
        <v>551.5.3083</v>
      </c>
      <c r="O86" s="99" t="str">
        <f t="shared" si="23"/>
        <v>221.5.3083</v>
      </c>
      <c r="P86" s="14" t="str">
        <f t="shared" si="34"/>
        <v>1.5.3083</v>
      </c>
      <c r="R86" s="15" t="s">
        <v>281</v>
      </c>
      <c r="S86" s="16" t="s">
        <v>282</v>
      </c>
      <c r="T86" s="23">
        <v>2016170010083</v>
      </c>
      <c r="U86" s="22" t="s">
        <v>285</v>
      </c>
      <c r="V86" s="22" t="s">
        <v>286</v>
      </c>
      <c r="W86" s="118">
        <v>116600000</v>
      </c>
      <c r="X86" s="11">
        <v>0</v>
      </c>
      <c r="Y86" s="11">
        <v>0</v>
      </c>
      <c r="Z86" s="11">
        <v>310000000</v>
      </c>
      <c r="AA86" s="11">
        <v>0</v>
      </c>
      <c r="AB86" s="11">
        <v>0</v>
      </c>
      <c r="AC86" s="11">
        <v>0</v>
      </c>
      <c r="AD86" s="11">
        <v>0</v>
      </c>
      <c r="AE86" s="11">
        <v>0</v>
      </c>
      <c r="AF86" s="11">
        <v>0</v>
      </c>
      <c r="AG86" s="11">
        <v>0</v>
      </c>
      <c r="AH86" s="11">
        <v>0</v>
      </c>
      <c r="AI86" s="11">
        <v>0</v>
      </c>
      <c r="AJ86" s="11">
        <v>0</v>
      </c>
      <c r="AK86" s="11">
        <v>0</v>
      </c>
      <c r="AL86" s="19">
        <f t="shared" si="18"/>
        <v>426600000</v>
      </c>
      <c r="AM86" s="22" t="s">
        <v>264</v>
      </c>
    </row>
    <row r="87" spans="1:39" s="14" customFormat="1" ht="40.5" customHeight="1">
      <c r="A87" s="99" t="str">
        <f t="shared" si="24"/>
        <v>112.1.3085</v>
      </c>
      <c r="B87" s="99" t="str">
        <f t="shared" si="25"/>
        <v>332.1.3085</v>
      </c>
      <c r="C87" s="99" t="str">
        <f t="shared" si="26"/>
        <v>332.1.3085</v>
      </c>
      <c r="D87" s="99" t="str">
        <f t="shared" si="27"/>
        <v>332.1.3085</v>
      </c>
      <c r="E87" s="99" t="str">
        <f t="shared" si="28"/>
        <v>332.1.3085</v>
      </c>
      <c r="F87" s="99" t="str">
        <f t="shared" si="29"/>
        <v>332.1.3085</v>
      </c>
      <c r="G87" s="99" t="str">
        <f t="shared" si="30"/>
        <v>N/A2.1.3085</v>
      </c>
      <c r="H87" s="99" t="str">
        <f t="shared" si="31"/>
        <v>332.1.3085</v>
      </c>
      <c r="I87" s="99" t="str">
        <f t="shared" si="32"/>
        <v>N/A2.1.3085</v>
      </c>
      <c r="J87" s="99" t="str">
        <f t="shared" si="33"/>
        <v>332.1.3085</v>
      </c>
      <c r="K87" s="99" t="str">
        <f t="shared" si="19"/>
        <v>442.1.3085</v>
      </c>
      <c r="L87" s="99" t="str">
        <f t="shared" si="20"/>
        <v>22D2.1.3085</v>
      </c>
      <c r="M87" s="99" t="str">
        <f t="shared" si="21"/>
        <v>22N2.1.3085</v>
      </c>
      <c r="N87" s="99" t="str">
        <f t="shared" si="22"/>
        <v>552.1.3085</v>
      </c>
      <c r="O87" s="99" t="str">
        <f t="shared" si="23"/>
        <v>222.1.3085</v>
      </c>
      <c r="P87" s="14" t="str">
        <f t="shared" si="34"/>
        <v>2.1.3085</v>
      </c>
      <c r="R87" s="30" t="s">
        <v>287</v>
      </c>
      <c r="S87" s="16" t="s">
        <v>288</v>
      </c>
      <c r="T87" s="23">
        <v>2016170010085</v>
      </c>
      <c r="U87" s="22" t="s">
        <v>289</v>
      </c>
      <c r="V87" s="22" t="s">
        <v>290</v>
      </c>
      <c r="W87" s="118">
        <v>1493250000</v>
      </c>
      <c r="X87" s="11">
        <v>0</v>
      </c>
      <c r="Y87" s="11">
        <v>0</v>
      </c>
      <c r="Z87" s="11">
        <v>0</v>
      </c>
      <c r="AA87" s="11">
        <v>0</v>
      </c>
      <c r="AB87" s="11">
        <v>0</v>
      </c>
      <c r="AC87" s="11">
        <v>0</v>
      </c>
      <c r="AD87" s="11">
        <v>0</v>
      </c>
      <c r="AE87" s="11">
        <v>0</v>
      </c>
      <c r="AF87" s="11">
        <v>0</v>
      </c>
      <c r="AG87" s="11">
        <v>0</v>
      </c>
      <c r="AH87" s="11">
        <v>0</v>
      </c>
      <c r="AI87" s="11">
        <v>0</v>
      </c>
      <c r="AJ87" s="11">
        <v>0</v>
      </c>
      <c r="AK87" s="11">
        <v>0</v>
      </c>
      <c r="AL87" s="19">
        <f t="shared" si="18"/>
        <v>1493250000</v>
      </c>
      <c r="AM87" s="22" t="s">
        <v>299</v>
      </c>
    </row>
    <row r="88" spans="1:39" s="14" customFormat="1" ht="63" customHeight="1">
      <c r="A88" s="99" t="str">
        <f t="shared" si="24"/>
        <v>113.2.2086</v>
      </c>
      <c r="B88" s="99" t="str">
        <f t="shared" si="25"/>
        <v>333.2.2086</v>
      </c>
      <c r="C88" s="99" t="str">
        <f t="shared" si="26"/>
        <v>333.2.2086</v>
      </c>
      <c r="D88" s="99" t="str">
        <f t="shared" si="27"/>
        <v>333.2.2086</v>
      </c>
      <c r="E88" s="99" t="str">
        <f t="shared" si="28"/>
        <v>333.2.2086</v>
      </c>
      <c r="F88" s="99" t="str">
        <f t="shared" si="29"/>
        <v>333.2.2086</v>
      </c>
      <c r="G88" s="99" t="str">
        <f t="shared" si="30"/>
        <v>N/A3.2.2086</v>
      </c>
      <c r="H88" s="99" t="str">
        <f t="shared" si="31"/>
        <v>333.2.2086</v>
      </c>
      <c r="I88" s="99" t="str">
        <f t="shared" si="32"/>
        <v>N/A3.2.2086</v>
      </c>
      <c r="J88" s="99" t="str">
        <f t="shared" si="33"/>
        <v>333.2.2086</v>
      </c>
      <c r="K88" s="99" t="str">
        <f t="shared" si="19"/>
        <v>443.2.2086</v>
      </c>
      <c r="L88" s="99" t="str">
        <f t="shared" si="20"/>
        <v>22D3.2.2086</v>
      </c>
      <c r="M88" s="99" t="str">
        <f t="shared" si="21"/>
        <v>22N3.2.2086</v>
      </c>
      <c r="N88" s="99" t="str">
        <f t="shared" si="22"/>
        <v>553.2.2086</v>
      </c>
      <c r="O88" s="99" t="str">
        <f t="shared" si="23"/>
        <v>223.2.2086</v>
      </c>
      <c r="P88" s="14" t="str">
        <f t="shared" si="34"/>
        <v>3.2.2086</v>
      </c>
      <c r="R88" s="24" t="s">
        <v>291</v>
      </c>
      <c r="S88" s="16" t="s">
        <v>292</v>
      </c>
      <c r="T88" s="23">
        <v>2016170010086</v>
      </c>
      <c r="U88" s="22" t="s">
        <v>293</v>
      </c>
      <c r="V88" s="22" t="s">
        <v>294</v>
      </c>
      <c r="W88" s="118">
        <v>2090000000.0000002</v>
      </c>
      <c r="X88" s="11">
        <v>0</v>
      </c>
      <c r="Y88" s="11">
        <v>0</v>
      </c>
      <c r="Z88" s="11">
        <v>0</v>
      </c>
      <c r="AA88" s="11">
        <v>0</v>
      </c>
      <c r="AB88" s="11">
        <v>0</v>
      </c>
      <c r="AC88" s="11">
        <v>0</v>
      </c>
      <c r="AD88" s="11">
        <v>0</v>
      </c>
      <c r="AE88" s="11">
        <v>0</v>
      </c>
      <c r="AF88" s="11">
        <v>0</v>
      </c>
      <c r="AG88" s="11">
        <v>0</v>
      </c>
      <c r="AH88" s="11">
        <v>0</v>
      </c>
      <c r="AI88" s="11">
        <v>0</v>
      </c>
      <c r="AJ88" s="11">
        <v>0</v>
      </c>
      <c r="AK88" s="11">
        <v>0</v>
      </c>
      <c r="AL88" s="19">
        <f t="shared" si="18"/>
        <v>2090000000.0000002</v>
      </c>
      <c r="AM88" s="22" t="s">
        <v>264</v>
      </c>
    </row>
    <row r="89" spans="1:39" s="14" customFormat="1" ht="94.5" customHeight="1">
      <c r="A89" s="99" t="str">
        <f t="shared" si="24"/>
        <v>112.4.4089</v>
      </c>
      <c r="B89" s="99" t="str">
        <f t="shared" si="25"/>
        <v>332.4.4089</v>
      </c>
      <c r="C89" s="99" t="str">
        <f t="shared" si="26"/>
        <v>332.4.4089</v>
      </c>
      <c r="D89" s="99" t="str">
        <f t="shared" si="27"/>
        <v>332.4.4089</v>
      </c>
      <c r="E89" s="99" t="str">
        <f t="shared" si="28"/>
        <v>332.4.4089</v>
      </c>
      <c r="F89" s="99" t="str">
        <f t="shared" si="29"/>
        <v>332.4.4089</v>
      </c>
      <c r="G89" s="99" t="str">
        <f t="shared" si="30"/>
        <v>N/A2.4.4089</v>
      </c>
      <c r="H89" s="99" t="str">
        <f t="shared" si="31"/>
        <v>332.4.4089</v>
      </c>
      <c r="I89" s="99" t="str">
        <f t="shared" si="32"/>
        <v>N/A2.4.4089</v>
      </c>
      <c r="J89" s="99" t="str">
        <f t="shared" si="33"/>
        <v>332.4.4089</v>
      </c>
      <c r="K89" s="99" t="str">
        <f t="shared" si="19"/>
        <v>442.4.4089</v>
      </c>
      <c r="L89" s="99" t="str">
        <f t="shared" si="20"/>
        <v>22D2.4.4089</v>
      </c>
      <c r="M89" s="99" t="str">
        <f t="shared" si="21"/>
        <v>22N2.4.4089</v>
      </c>
      <c r="N89" s="99" t="str">
        <f t="shared" si="22"/>
        <v>552.4.4089</v>
      </c>
      <c r="O89" s="99" t="str">
        <f t="shared" si="23"/>
        <v>222.4.4089</v>
      </c>
      <c r="P89" s="14" t="str">
        <f t="shared" si="34"/>
        <v>2.4.4089</v>
      </c>
      <c r="R89" s="30" t="s">
        <v>295</v>
      </c>
      <c r="S89" s="16" t="s">
        <v>296</v>
      </c>
      <c r="T89" s="23">
        <v>2016170010089</v>
      </c>
      <c r="U89" s="22" t="s">
        <v>297</v>
      </c>
      <c r="V89" s="16" t="s">
        <v>298</v>
      </c>
      <c r="W89" s="118">
        <v>71980000</v>
      </c>
      <c r="X89" s="11">
        <v>0</v>
      </c>
      <c r="Y89" s="11">
        <v>0</v>
      </c>
      <c r="Z89" s="11">
        <v>0</v>
      </c>
      <c r="AA89" s="11">
        <v>0</v>
      </c>
      <c r="AB89" s="11">
        <v>0</v>
      </c>
      <c r="AC89" s="11">
        <v>0</v>
      </c>
      <c r="AD89" s="11">
        <v>0</v>
      </c>
      <c r="AE89" s="11">
        <v>0</v>
      </c>
      <c r="AF89" s="11">
        <v>0</v>
      </c>
      <c r="AG89" s="11">
        <v>0</v>
      </c>
      <c r="AH89" s="11">
        <v>0</v>
      </c>
      <c r="AI89" s="11">
        <v>0</v>
      </c>
      <c r="AJ89" s="11">
        <v>0</v>
      </c>
      <c r="AK89" s="11">
        <v>87885966</v>
      </c>
      <c r="AL89" s="19">
        <f t="shared" si="18"/>
        <v>159865966</v>
      </c>
      <c r="AM89" s="22" t="s">
        <v>299</v>
      </c>
    </row>
    <row r="90" spans="1:39" s="14" customFormat="1" ht="59.25" customHeight="1">
      <c r="A90" s="99" t="str">
        <f t="shared" si="24"/>
        <v>112.4.4101</v>
      </c>
      <c r="B90" s="99" t="str">
        <f t="shared" si="25"/>
        <v>332.4.4101</v>
      </c>
      <c r="C90" s="99" t="str">
        <f t="shared" si="26"/>
        <v>332.4.4101</v>
      </c>
      <c r="D90" s="99" t="str">
        <f t="shared" si="27"/>
        <v>332.4.4101</v>
      </c>
      <c r="E90" s="99" t="str">
        <f t="shared" si="28"/>
        <v>332.4.4101</v>
      </c>
      <c r="F90" s="99" t="str">
        <f t="shared" si="29"/>
        <v>332.4.4101</v>
      </c>
      <c r="G90" s="99" t="str">
        <f t="shared" si="30"/>
        <v>N/A2.4.4101</v>
      </c>
      <c r="H90" s="99" t="str">
        <f t="shared" si="31"/>
        <v>332.4.4101</v>
      </c>
      <c r="I90" s="99" t="str">
        <f t="shared" si="32"/>
        <v>N/A2.4.4101</v>
      </c>
      <c r="J90" s="99" t="str">
        <f t="shared" si="33"/>
        <v>332.4.4101</v>
      </c>
      <c r="K90" s="99" t="str">
        <f t="shared" si="19"/>
        <v>442.4.4101</v>
      </c>
      <c r="L90" s="99" t="str">
        <f t="shared" si="20"/>
        <v>22D2.4.4101</v>
      </c>
      <c r="M90" s="99" t="str">
        <f t="shared" si="21"/>
        <v>22N2.4.4101</v>
      </c>
      <c r="N90" s="99" t="str">
        <f t="shared" si="22"/>
        <v>552.4.4101</v>
      </c>
      <c r="O90" s="99" t="str">
        <f t="shared" si="23"/>
        <v>222.4.4101</v>
      </c>
      <c r="P90" s="14" t="str">
        <f t="shared" si="34"/>
        <v>2.4.4101</v>
      </c>
      <c r="R90" s="30" t="s">
        <v>295</v>
      </c>
      <c r="S90" s="16" t="s">
        <v>300</v>
      </c>
      <c r="T90" s="23">
        <v>2016170010101</v>
      </c>
      <c r="U90" s="22" t="s">
        <v>301</v>
      </c>
      <c r="V90" s="16" t="s">
        <v>302</v>
      </c>
      <c r="W90" s="118">
        <v>4110000000</v>
      </c>
      <c r="X90" s="11">
        <v>0</v>
      </c>
      <c r="Y90" s="11">
        <v>0</v>
      </c>
      <c r="Z90" s="11">
        <v>0</v>
      </c>
      <c r="AA90" s="11">
        <v>0</v>
      </c>
      <c r="AB90" s="11">
        <v>0</v>
      </c>
      <c r="AC90" s="11">
        <v>0</v>
      </c>
      <c r="AD90" s="11">
        <v>0</v>
      </c>
      <c r="AE90" s="11">
        <v>0</v>
      </c>
      <c r="AF90" s="11">
        <v>0</v>
      </c>
      <c r="AG90" s="11">
        <v>0</v>
      </c>
      <c r="AH90" s="11">
        <v>0</v>
      </c>
      <c r="AI90" s="11">
        <v>0</v>
      </c>
      <c r="AJ90" s="11">
        <f>SUMIF(Hoja1!$S$4:$S$481,POAI!N90,Hoja1!$T$4:$T$481)</f>
        <v>0</v>
      </c>
      <c r="AK90" s="11">
        <v>0</v>
      </c>
      <c r="AL90" s="19">
        <f t="shared" si="18"/>
        <v>4110000000</v>
      </c>
      <c r="AM90" s="22" t="s">
        <v>346</v>
      </c>
    </row>
    <row r="91" spans="1:39" s="14" customFormat="1" ht="87" customHeight="1">
      <c r="A91" s="99" t="str">
        <f t="shared" si="24"/>
        <v>112.4.1088</v>
      </c>
      <c r="B91" s="99" t="str">
        <f t="shared" si="25"/>
        <v>332.4.1088</v>
      </c>
      <c r="C91" s="99" t="str">
        <f t="shared" si="26"/>
        <v>332.4.1088</v>
      </c>
      <c r="D91" s="99" t="str">
        <f t="shared" si="27"/>
        <v>332.4.1088</v>
      </c>
      <c r="E91" s="99" t="str">
        <f t="shared" si="28"/>
        <v>332.4.1088</v>
      </c>
      <c r="F91" s="99" t="str">
        <f t="shared" si="29"/>
        <v>332.4.1088</v>
      </c>
      <c r="G91" s="99" t="str">
        <f t="shared" si="30"/>
        <v>N/A2.4.1088</v>
      </c>
      <c r="H91" s="99" t="str">
        <f t="shared" si="31"/>
        <v>332.4.1088</v>
      </c>
      <c r="I91" s="99" t="str">
        <f t="shared" si="32"/>
        <v>N/A2.4.1088</v>
      </c>
      <c r="J91" s="99" t="str">
        <f t="shared" si="33"/>
        <v>332.4.1088</v>
      </c>
      <c r="K91" s="99" t="str">
        <f t="shared" si="19"/>
        <v>442.4.1088</v>
      </c>
      <c r="L91" s="99" t="str">
        <f t="shared" si="20"/>
        <v>22D2.4.1088</v>
      </c>
      <c r="M91" s="99" t="str">
        <f t="shared" si="21"/>
        <v>22N2.4.1088</v>
      </c>
      <c r="N91" s="99" t="str">
        <f t="shared" si="22"/>
        <v>552.4.1088</v>
      </c>
      <c r="O91" s="99" t="str">
        <f t="shared" si="23"/>
        <v>222.4.1088</v>
      </c>
      <c r="P91" s="14" t="str">
        <f t="shared" si="34"/>
        <v>2.4.1088</v>
      </c>
      <c r="R91" s="30" t="s">
        <v>303</v>
      </c>
      <c r="S91" s="16" t="s">
        <v>304</v>
      </c>
      <c r="T91" s="23">
        <v>2016170010088</v>
      </c>
      <c r="U91" s="22" t="s">
        <v>305</v>
      </c>
      <c r="V91" s="16" t="s">
        <v>306</v>
      </c>
      <c r="W91" s="118">
        <v>18264000</v>
      </c>
      <c r="X91" s="11">
        <v>0</v>
      </c>
      <c r="Y91" s="11">
        <v>0</v>
      </c>
      <c r="Z91" s="11">
        <v>0</v>
      </c>
      <c r="AA91" s="11">
        <v>0</v>
      </c>
      <c r="AB91" s="11">
        <v>0</v>
      </c>
      <c r="AC91" s="11">
        <v>0</v>
      </c>
      <c r="AD91" s="11">
        <v>0</v>
      </c>
      <c r="AE91" s="11">
        <v>0</v>
      </c>
      <c r="AF91" s="11">
        <v>0</v>
      </c>
      <c r="AG91" s="11">
        <v>0</v>
      </c>
      <c r="AH91" s="11">
        <v>0</v>
      </c>
      <c r="AI91" s="11">
        <v>0</v>
      </c>
      <c r="AJ91" s="11">
        <v>0</v>
      </c>
      <c r="AK91" s="11">
        <v>349141000</v>
      </c>
      <c r="AL91" s="19">
        <f t="shared" si="18"/>
        <v>367405000</v>
      </c>
      <c r="AM91" s="22" t="s">
        <v>299</v>
      </c>
    </row>
    <row r="92" spans="1:39" s="14" customFormat="1" ht="63.75" customHeight="1">
      <c r="A92" s="99" t="str">
        <f t="shared" si="24"/>
        <v>112.4.1090</v>
      </c>
      <c r="B92" s="99" t="str">
        <f t="shared" si="25"/>
        <v>332.4.1090</v>
      </c>
      <c r="C92" s="99" t="str">
        <f t="shared" si="26"/>
        <v>332.4.1090</v>
      </c>
      <c r="D92" s="99" t="str">
        <f t="shared" si="27"/>
        <v>332.4.1090</v>
      </c>
      <c r="E92" s="99" t="str">
        <f t="shared" si="28"/>
        <v>332.4.1090</v>
      </c>
      <c r="F92" s="99" t="str">
        <f t="shared" si="29"/>
        <v>332.4.1090</v>
      </c>
      <c r="G92" s="99" t="str">
        <f t="shared" si="30"/>
        <v>N/A2.4.1090</v>
      </c>
      <c r="H92" s="99" t="str">
        <f t="shared" si="31"/>
        <v>332.4.1090</v>
      </c>
      <c r="I92" s="99" t="str">
        <f t="shared" si="32"/>
        <v>N/A2.4.1090</v>
      </c>
      <c r="J92" s="99" t="str">
        <f t="shared" si="33"/>
        <v>332.4.1090</v>
      </c>
      <c r="K92" s="99" t="str">
        <f t="shared" si="19"/>
        <v>442.4.1090</v>
      </c>
      <c r="L92" s="99" t="str">
        <f t="shared" si="20"/>
        <v>22D2.4.1090</v>
      </c>
      <c r="M92" s="99" t="str">
        <f t="shared" si="21"/>
        <v>22N2.4.1090</v>
      </c>
      <c r="N92" s="99" t="str">
        <f t="shared" si="22"/>
        <v>552.4.1090</v>
      </c>
      <c r="O92" s="99" t="str">
        <f t="shared" si="23"/>
        <v>222.4.1090</v>
      </c>
      <c r="P92" s="14" t="str">
        <f t="shared" si="34"/>
        <v>2.4.1090</v>
      </c>
      <c r="R92" s="30" t="s">
        <v>303</v>
      </c>
      <c r="S92" s="16" t="s">
        <v>307</v>
      </c>
      <c r="T92" s="23">
        <v>2016170010090</v>
      </c>
      <c r="U92" s="22" t="s">
        <v>308</v>
      </c>
      <c r="V92" s="16" t="s">
        <v>309</v>
      </c>
      <c r="W92" s="120">
        <v>837160000</v>
      </c>
      <c r="X92" s="11">
        <v>0</v>
      </c>
      <c r="Y92" s="11">
        <v>0</v>
      </c>
      <c r="Z92" s="11">
        <v>0</v>
      </c>
      <c r="AA92" s="11">
        <v>0</v>
      </c>
      <c r="AB92" s="11">
        <v>0</v>
      </c>
      <c r="AC92" s="11">
        <v>0</v>
      </c>
      <c r="AD92" s="11">
        <v>0</v>
      </c>
      <c r="AE92" s="11">
        <v>0</v>
      </c>
      <c r="AF92" s="11">
        <v>0</v>
      </c>
      <c r="AG92" s="11">
        <v>0</v>
      </c>
      <c r="AH92" s="11">
        <v>0</v>
      </c>
      <c r="AI92" s="11">
        <v>0</v>
      </c>
      <c r="AJ92" s="11">
        <v>0</v>
      </c>
      <c r="AK92" s="115">
        <v>2411608000</v>
      </c>
      <c r="AL92" s="19">
        <f t="shared" si="18"/>
        <v>3248768000</v>
      </c>
      <c r="AM92" s="22" t="s">
        <v>299</v>
      </c>
    </row>
    <row r="93" spans="1:39" s="104" customFormat="1" ht="92.25" customHeight="1">
      <c r="A93" s="103" t="str">
        <f>CONCATENATE(W$2,$P93)</f>
        <v>112.4.2089</v>
      </c>
      <c r="B93" s="103" t="str">
        <f>CONCATENATE(X$2,$P93)</f>
        <v>332.4.2089</v>
      </c>
      <c r="C93" s="103" t="str">
        <f>CONCATENATE(Y$2,$P93)</f>
        <v>332.4.2089</v>
      </c>
      <c r="D93" s="103" t="str">
        <f>CONCATENATE(Z$2,$P93)</f>
        <v>332.4.2089</v>
      </c>
      <c r="E93" s="103" t="str">
        <f>CONCATENATE(AA$2,$P93)</f>
        <v>332.4.2089</v>
      </c>
      <c r="F93" s="103" t="str">
        <f>CONCATENATE(AB$2,$P93)</f>
        <v>332.4.2089</v>
      </c>
      <c r="G93" s="103" t="str">
        <f>CONCATENATE(AC$2,$P93)</f>
        <v>N/A2.4.2089</v>
      </c>
      <c r="H93" s="103" t="str">
        <f>CONCATENATE(AD$2,$P93)</f>
        <v>332.4.2089</v>
      </c>
      <c r="I93" s="103" t="str">
        <f>CONCATENATE(AE$2,$P93)</f>
        <v>N/A2.4.2089</v>
      </c>
      <c r="J93" s="103" t="str">
        <f>CONCATENATE(AF$2,$P93)</f>
        <v>332.4.2089</v>
      </c>
      <c r="K93" s="103" t="str">
        <f>CONCATENATE(AG$2,$P93)</f>
        <v>442.4.2089</v>
      </c>
      <c r="L93" s="103" t="str">
        <f>CONCATENATE(AH$2,$P93)</f>
        <v>22D2.4.2089</v>
      </c>
      <c r="M93" s="103" t="str">
        <f>CONCATENATE(AI$2,$P93)</f>
        <v>22N2.4.2089</v>
      </c>
      <c r="N93" s="103" t="str">
        <f>CONCATENATE(AJ$2,$P93)</f>
        <v>552.4.2089</v>
      </c>
      <c r="O93" s="103" t="str">
        <f>CONCATENATE(AK$2,$P93)</f>
        <v>222.4.2089</v>
      </c>
      <c r="P93" s="104" t="str">
        <f>CONCATENATE(R93,(MID(T93,11,3)))</f>
        <v>2.4.2089</v>
      </c>
      <c r="R93" s="105" t="s">
        <v>310</v>
      </c>
      <c r="S93" s="106" t="s">
        <v>304</v>
      </c>
      <c r="T93" s="107">
        <v>2016170010089</v>
      </c>
      <c r="U93" s="106" t="s">
        <v>305</v>
      </c>
      <c r="V93" s="106" t="s">
        <v>306</v>
      </c>
      <c r="W93" s="121">
        <f>SUMIF(Hoja1!$S$4:$S$481,POAI!A93,Hoja1!$T$4:$T$481)</f>
        <v>0</v>
      </c>
      <c r="X93" s="108">
        <v>0</v>
      </c>
      <c r="Y93" s="108">
        <v>0</v>
      </c>
      <c r="Z93" s="108">
        <v>0</v>
      </c>
      <c r="AA93" s="108">
        <v>0</v>
      </c>
      <c r="AB93" s="108">
        <v>0</v>
      </c>
      <c r="AC93" s="108">
        <v>0</v>
      </c>
      <c r="AD93" s="108">
        <v>0</v>
      </c>
      <c r="AE93" s="108">
        <v>0</v>
      </c>
      <c r="AF93" s="108">
        <v>0</v>
      </c>
      <c r="AG93" s="108">
        <v>0</v>
      </c>
      <c r="AH93" s="108">
        <v>0</v>
      </c>
      <c r="AI93" s="108">
        <v>0</v>
      </c>
      <c r="AJ93" s="108">
        <v>0</v>
      </c>
      <c r="AK93" s="116">
        <f>SUMIF(Hoja1!$S$4:$S$481,POAI!O93,Hoja1!$T$4:$T$481)</f>
        <v>0</v>
      </c>
      <c r="AL93" s="109">
        <f>SUM(W93:AK93)</f>
        <v>0</v>
      </c>
      <c r="AM93" s="106" t="s">
        <v>299</v>
      </c>
    </row>
    <row r="94" spans="1:39" s="14" customFormat="1" ht="92.25" customHeight="1">
      <c r="A94" s="99" t="str">
        <f t="shared" si="24"/>
        <v>112.4.2088</v>
      </c>
      <c r="B94" s="99" t="str">
        <f t="shared" si="25"/>
        <v>332.4.2088</v>
      </c>
      <c r="C94" s="99" t="str">
        <f t="shared" si="26"/>
        <v>332.4.2088</v>
      </c>
      <c r="D94" s="99" t="str">
        <f t="shared" si="27"/>
        <v>332.4.2088</v>
      </c>
      <c r="E94" s="99" t="str">
        <f t="shared" si="28"/>
        <v>332.4.2088</v>
      </c>
      <c r="F94" s="99" t="str">
        <f t="shared" si="29"/>
        <v>332.4.2088</v>
      </c>
      <c r="G94" s="99" t="str">
        <f t="shared" si="30"/>
        <v>N/A2.4.2088</v>
      </c>
      <c r="H94" s="99" t="str">
        <f t="shared" si="31"/>
        <v>332.4.2088</v>
      </c>
      <c r="I94" s="99" t="str">
        <f t="shared" si="32"/>
        <v>N/A2.4.2088</v>
      </c>
      <c r="J94" s="99" t="str">
        <f t="shared" si="33"/>
        <v>332.4.2088</v>
      </c>
      <c r="K94" s="99" t="str">
        <f t="shared" si="19"/>
        <v>442.4.2088</v>
      </c>
      <c r="L94" s="99" t="str">
        <f t="shared" si="20"/>
        <v>22D2.4.2088</v>
      </c>
      <c r="M94" s="99" t="str">
        <f t="shared" si="21"/>
        <v>22N2.4.2088</v>
      </c>
      <c r="N94" s="99" t="str">
        <f t="shared" si="22"/>
        <v>552.4.2088</v>
      </c>
      <c r="O94" s="99" t="str">
        <f t="shared" si="23"/>
        <v>222.4.2088</v>
      </c>
      <c r="P94" s="14" t="str">
        <f t="shared" si="34"/>
        <v>2.4.2088</v>
      </c>
      <c r="R94" s="30" t="s">
        <v>310</v>
      </c>
      <c r="S94" s="16" t="s">
        <v>304</v>
      </c>
      <c r="T94" s="23">
        <v>2016170010088</v>
      </c>
      <c r="U94" s="22" t="s">
        <v>305</v>
      </c>
      <c r="V94" s="16" t="s">
        <v>306</v>
      </c>
      <c r="W94" s="118">
        <f>SUMIF(Hoja1!$S$4:$S$481,POAI!A94,Hoja1!$T$4:$T$481)</f>
        <v>0</v>
      </c>
      <c r="X94" s="11">
        <v>0</v>
      </c>
      <c r="Y94" s="11">
        <v>0</v>
      </c>
      <c r="Z94" s="11">
        <v>0</v>
      </c>
      <c r="AA94" s="11">
        <v>0</v>
      </c>
      <c r="AB94" s="11">
        <v>0</v>
      </c>
      <c r="AC94" s="11">
        <v>0</v>
      </c>
      <c r="AD94" s="11">
        <v>0</v>
      </c>
      <c r="AE94" s="11">
        <v>0</v>
      </c>
      <c r="AF94" s="11">
        <v>0</v>
      </c>
      <c r="AG94" s="11">
        <v>0</v>
      </c>
      <c r="AH94" s="11">
        <v>0</v>
      </c>
      <c r="AI94" s="11">
        <v>0</v>
      </c>
      <c r="AJ94" s="11">
        <v>0</v>
      </c>
      <c r="AK94" s="114">
        <f>SUMIF(Hoja1!$S$4:$S$481,POAI!O94,Hoja1!$T$4:$T$481)</f>
        <v>0</v>
      </c>
      <c r="AL94" s="19">
        <f t="shared" si="18"/>
        <v>0</v>
      </c>
      <c r="AM94" s="22" t="s">
        <v>299</v>
      </c>
    </row>
    <row r="95" spans="1:39" s="14" customFormat="1" ht="80.25" customHeight="1">
      <c r="A95" s="99" t="str">
        <f t="shared" si="24"/>
        <v>112.4.3087</v>
      </c>
      <c r="B95" s="99" t="str">
        <f t="shared" si="25"/>
        <v>332.4.3087</v>
      </c>
      <c r="C95" s="99" t="str">
        <f t="shared" si="26"/>
        <v>332.4.3087</v>
      </c>
      <c r="D95" s="99" t="str">
        <f t="shared" si="27"/>
        <v>332.4.3087</v>
      </c>
      <c r="E95" s="99" t="str">
        <f t="shared" si="28"/>
        <v>332.4.3087</v>
      </c>
      <c r="F95" s="99" t="str">
        <f t="shared" si="29"/>
        <v>332.4.3087</v>
      </c>
      <c r="G95" s="99" t="str">
        <f t="shared" si="30"/>
        <v>N/A2.4.3087</v>
      </c>
      <c r="H95" s="99" t="str">
        <f t="shared" si="31"/>
        <v>332.4.3087</v>
      </c>
      <c r="I95" s="99" t="str">
        <f t="shared" si="32"/>
        <v>N/A2.4.3087</v>
      </c>
      <c r="J95" s="99" t="str">
        <f t="shared" si="33"/>
        <v>332.4.3087</v>
      </c>
      <c r="K95" s="99" t="str">
        <f t="shared" si="19"/>
        <v>442.4.3087</v>
      </c>
      <c r="L95" s="99" t="str">
        <f t="shared" si="20"/>
        <v>22D2.4.3087</v>
      </c>
      <c r="M95" s="99" t="str">
        <f t="shared" si="21"/>
        <v>22N2.4.3087</v>
      </c>
      <c r="N95" s="99" t="str">
        <f t="shared" si="22"/>
        <v>552.4.3087</v>
      </c>
      <c r="O95" s="99" t="str">
        <f t="shared" si="23"/>
        <v>222.4.3087</v>
      </c>
      <c r="P95" s="14" t="str">
        <f t="shared" si="34"/>
        <v>2.4.3087</v>
      </c>
      <c r="R95" s="30" t="s">
        <v>311</v>
      </c>
      <c r="S95" s="16" t="s">
        <v>307</v>
      </c>
      <c r="T95" s="23">
        <v>2016170010087</v>
      </c>
      <c r="U95" s="22" t="s">
        <v>312</v>
      </c>
      <c r="V95" s="16" t="s">
        <v>313</v>
      </c>
      <c r="W95" s="118">
        <v>61650000</v>
      </c>
      <c r="X95" s="11">
        <v>0</v>
      </c>
      <c r="Y95" s="11">
        <v>0</v>
      </c>
      <c r="Z95" s="11">
        <v>0</v>
      </c>
      <c r="AA95" s="11">
        <v>0</v>
      </c>
      <c r="AB95" s="11">
        <v>0</v>
      </c>
      <c r="AC95" s="11">
        <v>0</v>
      </c>
      <c r="AD95" s="11">
        <v>0</v>
      </c>
      <c r="AE95" s="11">
        <v>0</v>
      </c>
      <c r="AF95" s="11">
        <v>0</v>
      </c>
      <c r="AG95" s="11">
        <v>0</v>
      </c>
      <c r="AH95" s="11">
        <v>0</v>
      </c>
      <c r="AI95" s="11">
        <v>0</v>
      </c>
      <c r="AJ95" s="11">
        <v>0</v>
      </c>
      <c r="AK95" s="11">
        <v>0</v>
      </c>
      <c r="AL95" s="19">
        <f aca="true" t="shared" si="35" ref="AL95:AL137">SUM(W95:AK95)</f>
        <v>61650000</v>
      </c>
      <c r="AM95" s="22" t="s">
        <v>299</v>
      </c>
    </row>
    <row r="96" spans="1:39" s="14" customFormat="1" ht="42" customHeight="1">
      <c r="A96" s="99" t="str">
        <f t="shared" si="24"/>
        <v>115.5.1091</v>
      </c>
      <c r="B96" s="99" t="str">
        <f t="shared" si="25"/>
        <v>335.5.1091</v>
      </c>
      <c r="C96" s="99" t="str">
        <f t="shared" si="26"/>
        <v>335.5.1091</v>
      </c>
      <c r="D96" s="99" t="str">
        <f t="shared" si="27"/>
        <v>335.5.1091</v>
      </c>
      <c r="E96" s="99" t="str">
        <f t="shared" si="28"/>
        <v>335.5.1091</v>
      </c>
      <c r="F96" s="99" t="str">
        <f t="shared" si="29"/>
        <v>335.5.1091</v>
      </c>
      <c r="G96" s="99" t="str">
        <f t="shared" si="30"/>
        <v>N/A5.5.1091</v>
      </c>
      <c r="H96" s="99" t="str">
        <f t="shared" si="31"/>
        <v>335.5.1091</v>
      </c>
      <c r="I96" s="99" t="str">
        <f t="shared" si="32"/>
        <v>N/A5.5.1091</v>
      </c>
      <c r="J96" s="99" t="str">
        <f t="shared" si="33"/>
        <v>335.5.1091</v>
      </c>
      <c r="K96" s="99" t="str">
        <f t="shared" si="19"/>
        <v>445.5.1091</v>
      </c>
      <c r="L96" s="99" t="str">
        <f t="shared" si="20"/>
        <v>22D5.5.1091</v>
      </c>
      <c r="M96" s="99" t="str">
        <f t="shared" si="21"/>
        <v>22N5.5.1091</v>
      </c>
      <c r="N96" s="99" t="str">
        <f t="shared" si="22"/>
        <v>555.5.1091</v>
      </c>
      <c r="O96" s="99" t="str">
        <f t="shared" si="23"/>
        <v>225.5.1091</v>
      </c>
      <c r="P96" s="14" t="str">
        <f t="shared" si="34"/>
        <v>5.5.1091</v>
      </c>
      <c r="R96" s="27" t="s">
        <v>314</v>
      </c>
      <c r="S96" s="16" t="s">
        <v>315</v>
      </c>
      <c r="T96" s="23">
        <v>2016170010091</v>
      </c>
      <c r="U96" s="22" t="s">
        <v>316</v>
      </c>
      <c r="V96" s="16" t="s">
        <v>317</v>
      </c>
      <c r="W96" s="11">
        <v>35000000</v>
      </c>
      <c r="X96" s="11">
        <v>0</v>
      </c>
      <c r="Y96" s="11">
        <v>0</v>
      </c>
      <c r="Z96" s="11">
        <v>0</v>
      </c>
      <c r="AA96" s="11">
        <v>0</v>
      </c>
      <c r="AB96" s="11">
        <v>0</v>
      </c>
      <c r="AC96" s="11">
        <v>0</v>
      </c>
      <c r="AD96" s="11">
        <v>0</v>
      </c>
      <c r="AE96" s="11">
        <v>0</v>
      </c>
      <c r="AF96" s="11">
        <v>0</v>
      </c>
      <c r="AG96" s="11">
        <v>0</v>
      </c>
      <c r="AH96" s="11">
        <v>0</v>
      </c>
      <c r="AI96" s="11">
        <v>0</v>
      </c>
      <c r="AJ96" s="11">
        <v>0</v>
      </c>
      <c r="AK96" s="11">
        <v>0</v>
      </c>
      <c r="AL96" s="19">
        <f t="shared" si="35"/>
        <v>35000000</v>
      </c>
      <c r="AM96" s="22" t="s">
        <v>423</v>
      </c>
    </row>
    <row r="97" spans="1:39" s="14" customFormat="1" ht="68.25" customHeight="1">
      <c r="A97" s="99" t="str">
        <f t="shared" si="24"/>
        <v>111.5.1092</v>
      </c>
      <c r="B97" s="99" t="str">
        <f t="shared" si="25"/>
        <v>331.5.1092</v>
      </c>
      <c r="C97" s="99" t="str">
        <f t="shared" si="26"/>
        <v>331.5.1092</v>
      </c>
      <c r="D97" s="99" t="str">
        <f t="shared" si="27"/>
        <v>331.5.1092</v>
      </c>
      <c r="E97" s="99" t="str">
        <f t="shared" si="28"/>
        <v>331.5.1092</v>
      </c>
      <c r="F97" s="99" t="str">
        <f t="shared" si="29"/>
        <v>331.5.1092</v>
      </c>
      <c r="G97" s="99" t="str">
        <f t="shared" si="30"/>
        <v>N/A1.5.1092</v>
      </c>
      <c r="H97" s="99" t="str">
        <f t="shared" si="31"/>
        <v>331.5.1092</v>
      </c>
      <c r="I97" s="99" t="str">
        <f t="shared" si="32"/>
        <v>N/A1.5.1092</v>
      </c>
      <c r="J97" s="99" t="str">
        <f t="shared" si="33"/>
        <v>331.5.1092</v>
      </c>
      <c r="K97" s="99" t="str">
        <f t="shared" si="19"/>
        <v>441.5.1092</v>
      </c>
      <c r="L97" s="99" t="str">
        <f t="shared" si="20"/>
        <v>22D1.5.1092</v>
      </c>
      <c r="M97" s="99" t="str">
        <f t="shared" si="21"/>
        <v>22N1.5.1092</v>
      </c>
      <c r="N97" s="99" t="str">
        <f t="shared" si="22"/>
        <v>551.5.1092</v>
      </c>
      <c r="O97" s="99" t="str">
        <f t="shared" si="23"/>
        <v>221.5.1092</v>
      </c>
      <c r="P97" s="14" t="str">
        <f t="shared" si="34"/>
        <v>1.5.1092</v>
      </c>
      <c r="R97" s="15" t="s">
        <v>260</v>
      </c>
      <c r="S97" s="16" t="s">
        <v>261</v>
      </c>
      <c r="T97" s="23">
        <v>2016170010092</v>
      </c>
      <c r="U97" s="22" t="s">
        <v>318</v>
      </c>
      <c r="V97" s="16" t="s">
        <v>319</v>
      </c>
      <c r="W97" s="118">
        <v>100000000</v>
      </c>
      <c r="X97" s="11">
        <v>0</v>
      </c>
      <c r="Y97" s="11">
        <v>0</v>
      </c>
      <c r="Z97" s="11">
        <v>0</v>
      </c>
      <c r="AA97" s="11">
        <v>0</v>
      </c>
      <c r="AB97" s="11">
        <v>0</v>
      </c>
      <c r="AC97" s="11">
        <v>0</v>
      </c>
      <c r="AD97" s="11">
        <v>0</v>
      </c>
      <c r="AE97" s="11">
        <v>0</v>
      </c>
      <c r="AF97" s="11">
        <v>0</v>
      </c>
      <c r="AG97" s="11">
        <v>0</v>
      </c>
      <c r="AH97" s="11">
        <v>0</v>
      </c>
      <c r="AI97" s="11">
        <v>0</v>
      </c>
      <c r="AJ97" s="11">
        <v>0</v>
      </c>
      <c r="AK97" s="11">
        <v>0</v>
      </c>
      <c r="AL97" s="19">
        <f t="shared" si="35"/>
        <v>100000000</v>
      </c>
      <c r="AM97" s="22" t="s">
        <v>423</v>
      </c>
    </row>
    <row r="98" spans="1:39" s="14" customFormat="1" ht="58.5" customHeight="1">
      <c r="A98" s="99" t="str">
        <f t="shared" si="24"/>
        <v>114.1.6093</v>
      </c>
      <c r="B98" s="99" t="str">
        <f t="shared" si="25"/>
        <v>334.1.6093</v>
      </c>
      <c r="C98" s="99" t="str">
        <f t="shared" si="26"/>
        <v>334.1.6093</v>
      </c>
      <c r="D98" s="99" t="str">
        <f t="shared" si="27"/>
        <v>334.1.6093</v>
      </c>
      <c r="E98" s="99" t="str">
        <f t="shared" si="28"/>
        <v>334.1.6093</v>
      </c>
      <c r="F98" s="99" t="str">
        <f t="shared" si="29"/>
        <v>334.1.6093</v>
      </c>
      <c r="G98" s="99" t="str">
        <f t="shared" si="30"/>
        <v>N/A4.1.6093</v>
      </c>
      <c r="H98" s="99" t="str">
        <f t="shared" si="31"/>
        <v>334.1.6093</v>
      </c>
      <c r="I98" s="99" t="str">
        <f t="shared" si="32"/>
        <v>N/A4.1.6093</v>
      </c>
      <c r="J98" s="99" t="str">
        <f t="shared" si="33"/>
        <v>334.1.6093</v>
      </c>
      <c r="K98" s="99" t="str">
        <f t="shared" si="19"/>
        <v>444.1.6093</v>
      </c>
      <c r="L98" s="99" t="str">
        <f t="shared" si="20"/>
        <v>22D4.1.6093</v>
      </c>
      <c r="M98" s="99" t="str">
        <f t="shared" si="21"/>
        <v>22N4.1.6093</v>
      </c>
      <c r="N98" s="99" t="str">
        <f t="shared" si="22"/>
        <v>554.1.6093</v>
      </c>
      <c r="O98" s="99" t="str">
        <f t="shared" si="23"/>
        <v>224.1.6093</v>
      </c>
      <c r="P98" s="14" t="str">
        <f t="shared" si="34"/>
        <v>4.1.6093</v>
      </c>
      <c r="R98" s="25" t="s">
        <v>320</v>
      </c>
      <c r="S98" s="16" t="s">
        <v>321</v>
      </c>
      <c r="T98" s="23">
        <v>2016170010093</v>
      </c>
      <c r="U98" s="22" t="s">
        <v>322</v>
      </c>
      <c r="V98" s="16" t="s">
        <v>323</v>
      </c>
      <c r="W98" s="118">
        <v>24000000</v>
      </c>
      <c r="X98" s="11">
        <v>0</v>
      </c>
      <c r="Y98" s="11">
        <v>0</v>
      </c>
      <c r="Z98" s="11">
        <v>0</v>
      </c>
      <c r="AA98" s="11">
        <v>0</v>
      </c>
      <c r="AB98" s="11">
        <v>0</v>
      </c>
      <c r="AC98" s="11">
        <v>0</v>
      </c>
      <c r="AD98" s="11">
        <v>0</v>
      </c>
      <c r="AE98" s="11">
        <v>0</v>
      </c>
      <c r="AF98" s="11">
        <v>0</v>
      </c>
      <c r="AG98" s="11">
        <v>0</v>
      </c>
      <c r="AH98" s="11">
        <v>0</v>
      </c>
      <c r="AI98" s="11">
        <v>0</v>
      </c>
      <c r="AJ98" s="11">
        <v>0</v>
      </c>
      <c r="AK98" s="114">
        <v>10952000</v>
      </c>
      <c r="AL98" s="19">
        <f t="shared" si="35"/>
        <v>34952000</v>
      </c>
      <c r="AM98" s="22" t="s">
        <v>423</v>
      </c>
    </row>
    <row r="99" spans="1:39" s="14" customFormat="1" ht="63" customHeight="1">
      <c r="A99" s="99" t="str">
        <f t="shared" si="24"/>
        <v>114.1.6094</v>
      </c>
      <c r="B99" s="99" t="str">
        <f t="shared" si="25"/>
        <v>334.1.6094</v>
      </c>
      <c r="C99" s="99" t="str">
        <f t="shared" si="26"/>
        <v>334.1.6094</v>
      </c>
      <c r="D99" s="99" t="str">
        <f t="shared" si="27"/>
        <v>334.1.6094</v>
      </c>
      <c r="E99" s="99" t="str">
        <f t="shared" si="28"/>
        <v>334.1.6094</v>
      </c>
      <c r="F99" s="99" t="str">
        <f t="shared" si="29"/>
        <v>334.1.6094</v>
      </c>
      <c r="G99" s="99" t="str">
        <f t="shared" si="30"/>
        <v>N/A4.1.6094</v>
      </c>
      <c r="H99" s="99" t="str">
        <f t="shared" si="31"/>
        <v>334.1.6094</v>
      </c>
      <c r="I99" s="99" t="str">
        <f t="shared" si="32"/>
        <v>N/A4.1.6094</v>
      </c>
      <c r="J99" s="99" t="str">
        <f t="shared" si="33"/>
        <v>334.1.6094</v>
      </c>
      <c r="K99" s="99" t="str">
        <f t="shared" si="19"/>
        <v>444.1.6094</v>
      </c>
      <c r="L99" s="99" t="str">
        <f t="shared" si="20"/>
        <v>22D4.1.6094</v>
      </c>
      <c r="M99" s="99" t="str">
        <f t="shared" si="21"/>
        <v>22N4.1.6094</v>
      </c>
      <c r="N99" s="99" t="str">
        <f t="shared" si="22"/>
        <v>554.1.6094</v>
      </c>
      <c r="O99" s="99" t="str">
        <f t="shared" si="23"/>
        <v>224.1.6094</v>
      </c>
      <c r="P99" s="14" t="str">
        <f t="shared" si="34"/>
        <v>4.1.6094</v>
      </c>
      <c r="R99" s="25" t="s">
        <v>320</v>
      </c>
      <c r="S99" s="16" t="s">
        <v>321</v>
      </c>
      <c r="T99" s="23">
        <v>2016170010094</v>
      </c>
      <c r="U99" s="22" t="s">
        <v>324</v>
      </c>
      <c r="V99" s="16" t="s">
        <v>323</v>
      </c>
      <c r="W99" s="118">
        <v>268408000</v>
      </c>
      <c r="X99" s="11">
        <v>0</v>
      </c>
      <c r="Y99" s="11">
        <v>0</v>
      </c>
      <c r="Z99" s="11">
        <v>0</v>
      </c>
      <c r="AA99" s="11">
        <v>0</v>
      </c>
      <c r="AB99" s="11">
        <v>0</v>
      </c>
      <c r="AC99" s="11">
        <v>0</v>
      </c>
      <c r="AD99" s="11">
        <v>0</v>
      </c>
      <c r="AE99" s="11">
        <v>0</v>
      </c>
      <c r="AF99" s="11">
        <v>0</v>
      </c>
      <c r="AG99" s="11">
        <v>0</v>
      </c>
      <c r="AH99" s="11">
        <v>0</v>
      </c>
      <c r="AI99" s="11">
        <v>0</v>
      </c>
      <c r="AJ99" s="11">
        <v>0</v>
      </c>
      <c r="AK99" s="11">
        <v>0</v>
      </c>
      <c r="AL99" s="19">
        <f t="shared" si="35"/>
        <v>268408000</v>
      </c>
      <c r="AM99" s="22" t="s">
        <v>423</v>
      </c>
    </row>
    <row r="100" spans="1:39" s="14" customFormat="1" ht="73.5" customHeight="1">
      <c r="A100" s="99" t="str">
        <f t="shared" si="24"/>
        <v>114.1.6095</v>
      </c>
      <c r="B100" s="99" t="str">
        <f t="shared" si="25"/>
        <v>334.1.6095</v>
      </c>
      <c r="C100" s="99" t="str">
        <f t="shared" si="26"/>
        <v>334.1.6095</v>
      </c>
      <c r="D100" s="99" t="str">
        <f t="shared" si="27"/>
        <v>334.1.6095</v>
      </c>
      <c r="E100" s="99" t="str">
        <f t="shared" si="28"/>
        <v>334.1.6095</v>
      </c>
      <c r="F100" s="99" t="str">
        <f t="shared" si="29"/>
        <v>334.1.6095</v>
      </c>
      <c r="G100" s="99" t="str">
        <f t="shared" si="30"/>
        <v>N/A4.1.6095</v>
      </c>
      <c r="H100" s="99" t="str">
        <f t="shared" si="31"/>
        <v>334.1.6095</v>
      </c>
      <c r="I100" s="99" t="str">
        <f t="shared" si="32"/>
        <v>N/A4.1.6095</v>
      </c>
      <c r="J100" s="99" t="str">
        <f t="shared" si="33"/>
        <v>334.1.6095</v>
      </c>
      <c r="K100" s="99" t="str">
        <f t="shared" si="19"/>
        <v>444.1.6095</v>
      </c>
      <c r="L100" s="99" t="str">
        <f t="shared" si="20"/>
        <v>22D4.1.6095</v>
      </c>
      <c r="M100" s="99" t="str">
        <f t="shared" si="21"/>
        <v>22N4.1.6095</v>
      </c>
      <c r="N100" s="99" t="str">
        <f t="shared" si="22"/>
        <v>554.1.6095</v>
      </c>
      <c r="O100" s="99" t="str">
        <f t="shared" si="23"/>
        <v>224.1.6095</v>
      </c>
      <c r="P100" s="14" t="str">
        <f t="shared" si="34"/>
        <v>4.1.6095</v>
      </c>
      <c r="R100" s="25" t="s">
        <v>320</v>
      </c>
      <c r="S100" s="16" t="s">
        <v>321</v>
      </c>
      <c r="T100" s="23">
        <v>2016170010095</v>
      </c>
      <c r="U100" s="22" t="s">
        <v>325</v>
      </c>
      <c r="V100" s="16" t="s">
        <v>326</v>
      </c>
      <c r="W100" s="118">
        <v>20000000</v>
      </c>
      <c r="X100" s="11">
        <v>0</v>
      </c>
      <c r="Y100" s="11">
        <v>0</v>
      </c>
      <c r="Z100" s="11">
        <v>0</v>
      </c>
      <c r="AA100" s="11">
        <v>0</v>
      </c>
      <c r="AB100" s="11">
        <v>0</v>
      </c>
      <c r="AC100" s="11">
        <v>0</v>
      </c>
      <c r="AD100" s="11">
        <v>0</v>
      </c>
      <c r="AE100" s="11">
        <v>0</v>
      </c>
      <c r="AF100" s="11">
        <v>0</v>
      </c>
      <c r="AG100" s="11">
        <v>0</v>
      </c>
      <c r="AH100" s="11">
        <v>0</v>
      </c>
      <c r="AI100" s="11">
        <v>0</v>
      </c>
      <c r="AJ100" s="11">
        <v>0</v>
      </c>
      <c r="AK100" s="114">
        <v>191600901</v>
      </c>
      <c r="AL100" s="19">
        <f t="shared" si="35"/>
        <v>211600901</v>
      </c>
      <c r="AM100" s="22" t="s">
        <v>423</v>
      </c>
    </row>
    <row r="101" spans="1:39" s="14" customFormat="1" ht="59.25" customHeight="1">
      <c r="A101" s="99" t="str">
        <f t="shared" si="24"/>
        <v>114.1.7096</v>
      </c>
      <c r="B101" s="99" t="str">
        <f t="shared" si="25"/>
        <v>334.1.7096</v>
      </c>
      <c r="C101" s="99" t="str">
        <f t="shared" si="26"/>
        <v>334.1.7096</v>
      </c>
      <c r="D101" s="99" t="str">
        <f t="shared" si="27"/>
        <v>334.1.7096</v>
      </c>
      <c r="E101" s="99" t="str">
        <f t="shared" si="28"/>
        <v>334.1.7096</v>
      </c>
      <c r="F101" s="99" t="str">
        <f t="shared" si="29"/>
        <v>334.1.7096</v>
      </c>
      <c r="G101" s="99" t="str">
        <f t="shared" si="30"/>
        <v>N/A4.1.7096</v>
      </c>
      <c r="H101" s="99" t="str">
        <f t="shared" si="31"/>
        <v>334.1.7096</v>
      </c>
      <c r="I101" s="99" t="str">
        <f t="shared" si="32"/>
        <v>N/A4.1.7096</v>
      </c>
      <c r="J101" s="99" t="str">
        <f t="shared" si="33"/>
        <v>334.1.7096</v>
      </c>
      <c r="K101" s="99" t="str">
        <f t="shared" si="19"/>
        <v>444.1.7096</v>
      </c>
      <c r="L101" s="99" t="str">
        <f t="shared" si="20"/>
        <v>22D4.1.7096</v>
      </c>
      <c r="M101" s="99" t="str">
        <f t="shared" si="21"/>
        <v>22N4.1.7096</v>
      </c>
      <c r="N101" s="99" t="str">
        <f t="shared" si="22"/>
        <v>554.1.7096</v>
      </c>
      <c r="O101" s="99" t="str">
        <f t="shared" si="23"/>
        <v>224.1.7096</v>
      </c>
      <c r="P101" s="14" t="str">
        <f t="shared" si="34"/>
        <v>4.1.7096</v>
      </c>
      <c r="R101" s="25" t="s">
        <v>327</v>
      </c>
      <c r="S101" s="16" t="s">
        <v>328</v>
      </c>
      <c r="T101" s="23">
        <v>2016170010096</v>
      </c>
      <c r="U101" s="22" t="s">
        <v>329</v>
      </c>
      <c r="V101" s="16" t="s">
        <v>330</v>
      </c>
      <c r="W101" s="118">
        <v>122000000</v>
      </c>
      <c r="X101" s="11">
        <v>0</v>
      </c>
      <c r="Y101" s="11">
        <v>0</v>
      </c>
      <c r="Z101" s="11">
        <v>0</v>
      </c>
      <c r="AA101" s="11">
        <v>0</v>
      </c>
      <c r="AB101" s="11">
        <v>0</v>
      </c>
      <c r="AC101" s="11">
        <v>0</v>
      </c>
      <c r="AD101" s="11">
        <v>0</v>
      </c>
      <c r="AE101" s="11">
        <v>0</v>
      </c>
      <c r="AF101" s="11">
        <v>0</v>
      </c>
      <c r="AG101" s="11">
        <v>0</v>
      </c>
      <c r="AH101" s="11">
        <v>0</v>
      </c>
      <c r="AI101" s="11">
        <v>0</v>
      </c>
      <c r="AJ101" s="11">
        <v>0</v>
      </c>
      <c r="AK101" s="11">
        <v>0</v>
      </c>
      <c r="AL101" s="19">
        <f t="shared" si="35"/>
        <v>122000000</v>
      </c>
      <c r="AM101" s="22" t="s">
        <v>423</v>
      </c>
    </row>
    <row r="102" spans="1:39" s="14" customFormat="1" ht="67.5" customHeight="1">
      <c r="A102" s="99" t="str">
        <f t="shared" si="24"/>
        <v>115.1.1097</v>
      </c>
      <c r="B102" s="99" t="str">
        <f t="shared" si="25"/>
        <v>335.1.1097</v>
      </c>
      <c r="C102" s="99" t="str">
        <f t="shared" si="26"/>
        <v>335.1.1097</v>
      </c>
      <c r="D102" s="99" t="str">
        <f t="shared" si="27"/>
        <v>335.1.1097</v>
      </c>
      <c r="E102" s="99" t="str">
        <f t="shared" si="28"/>
        <v>335.1.1097</v>
      </c>
      <c r="F102" s="99" t="str">
        <f t="shared" si="29"/>
        <v>335.1.1097</v>
      </c>
      <c r="G102" s="99" t="str">
        <f t="shared" si="30"/>
        <v>N/A5.1.1097</v>
      </c>
      <c r="H102" s="99" t="str">
        <f t="shared" si="31"/>
        <v>335.1.1097</v>
      </c>
      <c r="I102" s="99" t="str">
        <f t="shared" si="32"/>
        <v>N/A5.1.1097</v>
      </c>
      <c r="J102" s="99" t="str">
        <f t="shared" si="33"/>
        <v>335.1.1097</v>
      </c>
      <c r="K102" s="99" t="str">
        <f t="shared" si="19"/>
        <v>445.1.1097</v>
      </c>
      <c r="L102" s="99" t="str">
        <f t="shared" si="20"/>
        <v>22D5.1.1097</v>
      </c>
      <c r="M102" s="99" t="str">
        <f t="shared" si="21"/>
        <v>22N5.1.1097</v>
      </c>
      <c r="N102" s="99" t="str">
        <f t="shared" si="22"/>
        <v>555.1.1097</v>
      </c>
      <c r="O102" s="99" t="str">
        <f t="shared" si="23"/>
        <v>225.1.1097</v>
      </c>
      <c r="P102" s="14" t="str">
        <f t="shared" si="34"/>
        <v>5.1.1097</v>
      </c>
      <c r="R102" s="27" t="s">
        <v>331</v>
      </c>
      <c r="S102" s="16" t="s">
        <v>332</v>
      </c>
      <c r="T102" s="23">
        <v>2016170010097</v>
      </c>
      <c r="U102" s="22" t="s">
        <v>333</v>
      </c>
      <c r="V102" s="16" t="s">
        <v>334</v>
      </c>
      <c r="W102" s="118">
        <f>SUMIF(Hoja1!$S$4:$S$481,POAI!A102,Hoja1!$T$4:$T$481)</f>
        <v>0</v>
      </c>
      <c r="X102" s="11">
        <v>0</v>
      </c>
      <c r="Y102" s="11">
        <v>0</v>
      </c>
      <c r="Z102" s="11">
        <v>0</v>
      </c>
      <c r="AA102" s="11">
        <v>0</v>
      </c>
      <c r="AB102" s="11">
        <v>0</v>
      </c>
      <c r="AC102" s="11">
        <v>0</v>
      </c>
      <c r="AD102" s="11">
        <v>0</v>
      </c>
      <c r="AE102" s="11">
        <v>0</v>
      </c>
      <c r="AF102" s="11">
        <v>0</v>
      </c>
      <c r="AG102" s="11">
        <v>0</v>
      </c>
      <c r="AH102" s="11">
        <v>0</v>
      </c>
      <c r="AI102" s="11">
        <v>0</v>
      </c>
      <c r="AJ102" s="11">
        <v>0</v>
      </c>
      <c r="AK102" s="114">
        <v>1500000000</v>
      </c>
      <c r="AL102" s="19">
        <f t="shared" si="35"/>
        <v>1500000000</v>
      </c>
      <c r="AM102" s="22" t="s">
        <v>335</v>
      </c>
    </row>
    <row r="103" spans="1:39" s="14" customFormat="1" ht="43.5" customHeight="1">
      <c r="A103" s="99" t="str">
        <f t="shared" si="24"/>
        <v>115.1.1098</v>
      </c>
      <c r="B103" s="99" t="str">
        <f t="shared" si="25"/>
        <v>335.1.1098</v>
      </c>
      <c r="C103" s="99" t="str">
        <f t="shared" si="26"/>
        <v>335.1.1098</v>
      </c>
      <c r="D103" s="99" t="str">
        <f t="shared" si="27"/>
        <v>335.1.1098</v>
      </c>
      <c r="E103" s="99" t="str">
        <f t="shared" si="28"/>
        <v>335.1.1098</v>
      </c>
      <c r="F103" s="99" t="str">
        <f t="shared" si="29"/>
        <v>335.1.1098</v>
      </c>
      <c r="G103" s="99" t="str">
        <f t="shared" si="30"/>
        <v>N/A5.1.1098</v>
      </c>
      <c r="H103" s="99" t="str">
        <f t="shared" si="31"/>
        <v>335.1.1098</v>
      </c>
      <c r="I103" s="99" t="str">
        <f t="shared" si="32"/>
        <v>N/A5.1.1098</v>
      </c>
      <c r="J103" s="99" t="str">
        <f t="shared" si="33"/>
        <v>335.1.1098</v>
      </c>
      <c r="K103" s="99" t="str">
        <f t="shared" si="19"/>
        <v>445.1.1098</v>
      </c>
      <c r="L103" s="99" t="str">
        <f t="shared" si="20"/>
        <v>22D5.1.1098</v>
      </c>
      <c r="M103" s="99" t="str">
        <f t="shared" si="21"/>
        <v>22N5.1.1098</v>
      </c>
      <c r="N103" s="99" t="str">
        <f t="shared" si="22"/>
        <v>555.1.1098</v>
      </c>
      <c r="O103" s="99" t="str">
        <f t="shared" si="23"/>
        <v>225.1.1098</v>
      </c>
      <c r="P103" s="14" t="str">
        <f t="shared" si="34"/>
        <v>5.1.1098</v>
      </c>
      <c r="R103" s="27" t="s">
        <v>331</v>
      </c>
      <c r="S103" s="16" t="s">
        <v>332</v>
      </c>
      <c r="T103" s="23">
        <v>2016170010098</v>
      </c>
      <c r="U103" s="22" t="s">
        <v>336</v>
      </c>
      <c r="V103" s="16" t="s">
        <v>337</v>
      </c>
      <c r="W103" s="118">
        <v>5000000</v>
      </c>
      <c r="X103" s="11">
        <v>0</v>
      </c>
      <c r="Y103" s="11">
        <v>0</v>
      </c>
      <c r="Z103" s="11">
        <v>0</v>
      </c>
      <c r="AA103" s="11">
        <v>0</v>
      </c>
      <c r="AB103" s="11">
        <v>0</v>
      </c>
      <c r="AC103" s="11">
        <v>0</v>
      </c>
      <c r="AD103" s="11">
        <v>0</v>
      </c>
      <c r="AE103" s="11">
        <v>0</v>
      </c>
      <c r="AF103" s="11">
        <v>0</v>
      </c>
      <c r="AG103" s="11">
        <v>0</v>
      </c>
      <c r="AH103" s="11">
        <v>0</v>
      </c>
      <c r="AI103" s="11">
        <v>0</v>
      </c>
      <c r="AJ103" s="11">
        <v>0</v>
      </c>
      <c r="AK103" s="11">
        <v>0</v>
      </c>
      <c r="AL103" s="19">
        <f t="shared" si="35"/>
        <v>5000000</v>
      </c>
      <c r="AM103" s="22" t="s">
        <v>335</v>
      </c>
    </row>
    <row r="104" spans="1:39" s="14" customFormat="1" ht="68.25" customHeight="1">
      <c r="A104" s="99" t="str">
        <f t="shared" si="24"/>
        <v>115.1.1099</v>
      </c>
      <c r="B104" s="99" t="str">
        <f t="shared" si="25"/>
        <v>335.1.1099</v>
      </c>
      <c r="C104" s="99" t="str">
        <f t="shared" si="26"/>
        <v>335.1.1099</v>
      </c>
      <c r="D104" s="99" t="str">
        <f t="shared" si="27"/>
        <v>335.1.1099</v>
      </c>
      <c r="E104" s="99" t="str">
        <f t="shared" si="28"/>
        <v>335.1.1099</v>
      </c>
      <c r="F104" s="99" t="str">
        <f t="shared" si="29"/>
        <v>335.1.1099</v>
      </c>
      <c r="G104" s="99" t="str">
        <f t="shared" si="30"/>
        <v>N/A5.1.1099</v>
      </c>
      <c r="H104" s="99" t="str">
        <f t="shared" si="31"/>
        <v>335.1.1099</v>
      </c>
      <c r="I104" s="99" t="str">
        <f t="shared" si="32"/>
        <v>N/A5.1.1099</v>
      </c>
      <c r="J104" s="99" t="str">
        <f t="shared" si="33"/>
        <v>335.1.1099</v>
      </c>
      <c r="K104" s="99" t="str">
        <f t="shared" si="19"/>
        <v>445.1.1099</v>
      </c>
      <c r="L104" s="99" t="str">
        <f t="shared" si="20"/>
        <v>22D5.1.1099</v>
      </c>
      <c r="M104" s="99" t="str">
        <f t="shared" si="21"/>
        <v>22N5.1.1099</v>
      </c>
      <c r="N104" s="99" t="str">
        <f t="shared" si="22"/>
        <v>555.1.1099</v>
      </c>
      <c r="O104" s="99" t="str">
        <f t="shared" si="23"/>
        <v>225.1.1099</v>
      </c>
      <c r="P104" s="14" t="str">
        <f t="shared" si="34"/>
        <v>5.1.1099</v>
      </c>
      <c r="R104" s="27" t="s">
        <v>331</v>
      </c>
      <c r="S104" s="16" t="s">
        <v>332</v>
      </c>
      <c r="T104" s="23">
        <v>2016170010099</v>
      </c>
      <c r="U104" s="22" t="s">
        <v>338</v>
      </c>
      <c r="V104" s="16" t="s">
        <v>339</v>
      </c>
      <c r="W104" s="118">
        <v>366000000</v>
      </c>
      <c r="X104" s="11">
        <v>0</v>
      </c>
      <c r="Y104" s="11">
        <v>0</v>
      </c>
      <c r="Z104" s="11">
        <v>0</v>
      </c>
      <c r="AA104" s="11">
        <v>0</v>
      </c>
      <c r="AB104" s="11">
        <v>0</v>
      </c>
      <c r="AC104" s="11">
        <v>0</v>
      </c>
      <c r="AD104" s="11">
        <v>0</v>
      </c>
      <c r="AE104" s="11">
        <v>0</v>
      </c>
      <c r="AF104" s="11">
        <v>0</v>
      </c>
      <c r="AG104" s="11">
        <v>0</v>
      </c>
      <c r="AH104" s="11">
        <v>0</v>
      </c>
      <c r="AI104" s="11">
        <v>0</v>
      </c>
      <c r="AJ104" s="11">
        <v>0</v>
      </c>
      <c r="AK104" s="11">
        <v>0</v>
      </c>
      <c r="AL104" s="19">
        <f t="shared" si="35"/>
        <v>366000000</v>
      </c>
      <c r="AM104" s="22" t="s">
        <v>335</v>
      </c>
    </row>
    <row r="105" spans="1:39" s="14" customFormat="1" ht="57" customHeight="1">
      <c r="A105" s="99" t="str">
        <f t="shared" si="24"/>
        <v>115.1.1146</v>
      </c>
      <c r="B105" s="99" t="str">
        <f t="shared" si="25"/>
        <v>335.1.1146</v>
      </c>
      <c r="C105" s="99" t="str">
        <f t="shared" si="26"/>
        <v>335.1.1146</v>
      </c>
      <c r="D105" s="99" t="str">
        <f t="shared" si="27"/>
        <v>335.1.1146</v>
      </c>
      <c r="E105" s="99" t="str">
        <f t="shared" si="28"/>
        <v>335.1.1146</v>
      </c>
      <c r="F105" s="99" t="str">
        <f t="shared" si="29"/>
        <v>335.1.1146</v>
      </c>
      <c r="G105" s="99" t="str">
        <f t="shared" si="30"/>
        <v>N/A5.1.1146</v>
      </c>
      <c r="H105" s="99" t="str">
        <f t="shared" si="31"/>
        <v>335.1.1146</v>
      </c>
      <c r="I105" s="99" t="str">
        <f t="shared" si="32"/>
        <v>N/A5.1.1146</v>
      </c>
      <c r="J105" s="99" t="str">
        <f t="shared" si="33"/>
        <v>335.1.1146</v>
      </c>
      <c r="K105" s="99" t="str">
        <f t="shared" si="19"/>
        <v>445.1.1146</v>
      </c>
      <c r="L105" s="99" t="str">
        <f t="shared" si="20"/>
        <v>22D5.1.1146</v>
      </c>
      <c r="M105" s="99" t="str">
        <f t="shared" si="21"/>
        <v>22N5.1.1146</v>
      </c>
      <c r="N105" s="99" t="str">
        <f t="shared" si="22"/>
        <v>555.1.1146</v>
      </c>
      <c r="O105" s="99" t="str">
        <f t="shared" si="23"/>
        <v>225.1.1146</v>
      </c>
      <c r="P105" s="14" t="str">
        <f t="shared" si="34"/>
        <v>5.1.1146</v>
      </c>
      <c r="R105" s="27" t="s">
        <v>331</v>
      </c>
      <c r="S105" s="16" t="s">
        <v>332</v>
      </c>
      <c r="T105" s="31">
        <v>2017170010146</v>
      </c>
      <c r="U105" s="22" t="s">
        <v>340</v>
      </c>
      <c r="V105" s="16" t="s">
        <v>341</v>
      </c>
      <c r="W105" s="118">
        <v>430000000</v>
      </c>
      <c r="X105" s="11">
        <v>0</v>
      </c>
      <c r="Y105" s="11">
        <v>0</v>
      </c>
      <c r="Z105" s="11">
        <v>0</v>
      </c>
      <c r="AA105" s="11">
        <v>0</v>
      </c>
      <c r="AB105" s="11">
        <v>0</v>
      </c>
      <c r="AC105" s="11">
        <v>0</v>
      </c>
      <c r="AD105" s="11">
        <v>0</v>
      </c>
      <c r="AE105" s="11">
        <v>0</v>
      </c>
      <c r="AF105" s="11">
        <v>0</v>
      </c>
      <c r="AG105" s="11">
        <v>0</v>
      </c>
      <c r="AH105" s="11">
        <v>0</v>
      </c>
      <c r="AI105" s="11">
        <v>0</v>
      </c>
      <c r="AJ105" s="11">
        <v>0</v>
      </c>
      <c r="AK105" s="11">
        <v>0</v>
      </c>
      <c r="AL105" s="19">
        <f t="shared" si="35"/>
        <v>430000000</v>
      </c>
      <c r="AM105" s="22" t="s">
        <v>255</v>
      </c>
    </row>
    <row r="106" spans="1:39" s="14" customFormat="1" ht="51" customHeight="1">
      <c r="A106" s="99" t="str">
        <f t="shared" si="24"/>
        <v>111.5.1200</v>
      </c>
      <c r="B106" s="99" t="str">
        <f t="shared" si="25"/>
        <v>331.5.1200</v>
      </c>
      <c r="C106" s="99" t="str">
        <f t="shared" si="26"/>
        <v>331.5.1200</v>
      </c>
      <c r="D106" s="99" t="str">
        <f t="shared" si="27"/>
        <v>331.5.1200</v>
      </c>
      <c r="E106" s="99" t="str">
        <f t="shared" si="28"/>
        <v>331.5.1200</v>
      </c>
      <c r="F106" s="99" t="str">
        <f t="shared" si="29"/>
        <v>331.5.1200</v>
      </c>
      <c r="G106" s="99" t="str">
        <f t="shared" si="30"/>
        <v>N/A1.5.1200</v>
      </c>
      <c r="H106" s="99" t="str">
        <f t="shared" si="31"/>
        <v>331.5.1200</v>
      </c>
      <c r="I106" s="99" t="str">
        <f t="shared" si="32"/>
        <v>N/A1.5.1200</v>
      </c>
      <c r="J106" s="99" t="str">
        <f t="shared" si="33"/>
        <v>331.5.1200</v>
      </c>
      <c r="K106" s="99" t="str">
        <f t="shared" si="19"/>
        <v>441.5.1200</v>
      </c>
      <c r="L106" s="99" t="str">
        <f t="shared" si="20"/>
        <v>22D1.5.1200</v>
      </c>
      <c r="M106" s="99" t="str">
        <f t="shared" si="21"/>
        <v>22N1.5.1200</v>
      </c>
      <c r="N106" s="99" t="str">
        <f t="shared" si="22"/>
        <v>551.5.1200</v>
      </c>
      <c r="O106" s="99" t="str">
        <f t="shared" si="23"/>
        <v>221.5.1200</v>
      </c>
      <c r="P106" s="14" t="str">
        <f t="shared" si="34"/>
        <v>1.5.1200</v>
      </c>
      <c r="R106" s="15" t="s">
        <v>260</v>
      </c>
      <c r="S106" s="16" t="s">
        <v>261</v>
      </c>
      <c r="T106" s="23">
        <v>2016170010200</v>
      </c>
      <c r="U106" s="22" t="s">
        <v>342</v>
      </c>
      <c r="V106" s="16" t="s">
        <v>343</v>
      </c>
      <c r="W106" s="118">
        <f>SUMIF(Hoja1!$S$4:$S$481,POAI!A106,Hoja1!$T$4:$T$481)</f>
        <v>0</v>
      </c>
      <c r="X106" s="11">
        <v>0</v>
      </c>
      <c r="Y106" s="11">
        <v>0</v>
      </c>
      <c r="Z106" s="11">
        <v>0</v>
      </c>
      <c r="AA106" s="11">
        <v>0</v>
      </c>
      <c r="AB106" s="11">
        <v>0</v>
      </c>
      <c r="AC106" s="11">
        <v>0</v>
      </c>
      <c r="AD106" s="11">
        <v>0</v>
      </c>
      <c r="AE106" s="11">
        <v>0</v>
      </c>
      <c r="AF106" s="11">
        <v>0</v>
      </c>
      <c r="AG106" s="11">
        <v>0</v>
      </c>
      <c r="AH106" s="11">
        <v>0</v>
      </c>
      <c r="AI106" s="11">
        <v>0</v>
      </c>
      <c r="AJ106" s="11">
        <v>0</v>
      </c>
      <c r="AK106" s="114">
        <v>156084055</v>
      </c>
      <c r="AL106" s="19">
        <f t="shared" si="35"/>
        <v>156084055</v>
      </c>
      <c r="AM106" s="22" t="s">
        <v>264</v>
      </c>
    </row>
    <row r="107" spans="1:39" s="14" customFormat="1" ht="92.25" customHeight="1">
      <c r="A107" s="99" t="str">
        <f t="shared" si="24"/>
        <v>111.4.2131</v>
      </c>
      <c r="B107" s="99" t="str">
        <f t="shared" si="25"/>
        <v>331.4.2131</v>
      </c>
      <c r="C107" s="99" t="str">
        <f t="shared" si="26"/>
        <v>331.4.2131</v>
      </c>
      <c r="D107" s="99" t="str">
        <f t="shared" si="27"/>
        <v>331.4.2131</v>
      </c>
      <c r="E107" s="99" t="str">
        <f t="shared" si="28"/>
        <v>331.4.2131</v>
      </c>
      <c r="F107" s="99" t="str">
        <f t="shared" si="29"/>
        <v>331.4.2131</v>
      </c>
      <c r="G107" s="99" t="str">
        <f t="shared" si="30"/>
        <v>N/A1.4.2131</v>
      </c>
      <c r="H107" s="99" t="str">
        <f t="shared" si="31"/>
        <v>331.4.2131</v>
      </c>
      <c r="I107" s="99" t="str">
        <f t="shared" si="32"/>
        <v>N/A1.4.2131</v>
      </c>
      <c r="J107" s="99" t="str">
        <f t="shared" si="33"/>
        <v>331.4.2131</v>
      </c>
      <c r="K107" s="99" t="str">
        <f t="shared" si="19"/>
        <v>441.4.2131</v>
      </c>
      <c r="L107" s="99" t="str">
        <f t="shared" si="20"/>
        <v>22D1.4.2131</v>
      </c>
      <c r="M107" s="99" t="str">
        <f t="shared" si="21"/>
        <v>22N1.4.2131</v>
      </c>
      <c r="N107" s="99" t="str">
        <f t="shared" si="22"/>
        <v>551.4.2131</v>
      </c>
      <c r="O107" s="99" t="str">
        <f t="shared" si="23"/>
        <v>221.4.2131</v>
      </c>
      <c r="P107" s="14" t="str">
        <f t="shared" si="34"/>
        <v>1.4.2131</v>
      </c>
      <c r="R107" s="15" t="s">
        <v>129</v>
      </c>
      <c r="S107" s="16" t="s">
        <v>95</v>
      </c>
      <c r="T107" s="23">
        <v>2016170010131</v>
      </c>
      <c r="U107" s="22" t="s">
        <v>130</v>
      </c>
      <c r="V107" s="16" t="s">
        <v>426</v>
      </c>
      <c r="W107" s="11">
        <f>SUMIF(Hoja1!$S$4:$S$481,POAI!A107,Hoja1!$T$4:$T$481)</f>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9">
        <f t="shared" si="35"/>
        <v>0</v>
      </c>
      <c r="AM107" s="22" t="s">
        <v>346</v>
      </c>
    </row>
    <row r="108" spans="1:39" s="14" customFormat="1" ht="72.75" customHeight="1">
      <c r="A108" s="99" t="str">
        <f t="shared" si="24"/>
        <v>115.2.1103</v>
      </c>
      <c r="B108" s="99" t="str">
        <f t="shared" si="25"/>
        <v>335.2.1103</v>
      </c>
      <c r="C108" s="99" t="str">
        <f t="shared" si="26"/>
        <v>335.2.1103</v>
      </c>
      <c r="D108" s="99" t="str">
        <f t="shared" si="27"/>
        <v>335.2.1103</v>
      </c>
      <c r="E108" s="99" t="str">
        <f t="shared" si="28"/>
        <v>335.2.1103</v>
      </c>
      <c r="F108" s="99" t="str">
        <f t="shared" si="29"/>
        <v>335.2.1103</v>
      </c>
      <c r="G108" s="99" t="str">
        <f t="shared" si="30"/>
        <v>N/A5.2.1103</v>
      </c>
      <c r="H108" s="99" t="str">
        <f t="shared" si="31"/>
        <v>335.2.1103</v>
      </c>
      <c r="I108" s="99" t="str">
        <f t="shared" si="32"/>
        <v>N/A5.2.1103</v>
      </c>
      <c r="J108" s="99" t="str">
        <f t="shared" si="33"/>
        <v>335.2.1103</v>
      </c>
      <c r="K108" s="99" t="str">
        <f t="shared" si="19"/>
        <v>445.2.1103</v>
      </c>
      <c r="L108" s="99" t="str">
        <f t="shared" si="20"/>
        <v>22D5.2.1103</v>
      </c>
      <c r="M108" s="99" t="str">
        <f t="shared" si="21"/>
        <v>22N5.2.1103</v>
      </c>
      <c r="N108" s="99" t="str">
        <f t="shared" si="22"/>
        <v>555.2.1103</v>
      </c>
      <c r="O108" s="99" t="str">
        <f t="shared" si="23"/>
        <v>225.2.1103</v>
      </c>
      <c r="P108" s="14" t="str">
        <f t="shared" si="34"/>
        <v>5.2.1103</v>
      </c>
      <c r="R108" s="27" t="s">
        <v>133</v>
      </c>
      <c r="S108" s="16" t="s">
        <v>134</v>
      </c>
      <c r="T108" s="23">
        <v>2016170010103</v>
      </c>
      <c r="U108" s="22" t="s">
        <v>347</v>
      </c>
      <c r="V108" s="16" t="s">
        <v>348</v>
      </c>
      <c r="W108" s="118">
        <f>SUMIF(Hoja1!$S$4:$S$481,POAI!A108,Hoja1!$T$4:$T$481)</f>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9">
        <f t="shared" si="35"/>
        <v>0</v>
      </c>
      <c r="AM108" s="22" t="s">
        <v>346</v>
      </c>
    </row>
    <row r="109" spans="1:39" s="14" customFormat="1" ht="72" customHeight="1">
      <c r="A109" s="99" t="str">
        <f t="shared" si="24"/>
        <v>115.2.1104</v>
      </c>
      <c r="B109" s="99" t="str">
        <f t="shared" si="25"/>
        <v>335.2.1104</v>
      </c>
      <c r="C109" s="99" t="str">
        <f t="shared" si="26"/>
        <v>335.2.1104</v>
      </c>
      <c r="D109" s="99" t="str">
        <f t="shared" si="27"/>
        <v>335.2.1104</v>
      </c>
      <c r="E109" s="99" t="str">
        <f t="shared" si="28"/>
        <v>335.2.1104</v>
      </c>
      <c r="F109" s="99" t="str">
        <f t="shared" si="29"/>
        <v>335.2.1104</v>
      </c>
      <c r="G109" s="99" t="str">
        <f t="shared" si="30"/>
        <v>N/A5.2.1104</v>
      </c>
      <c r="H109" s="99" t="str">
        <f t="shared" si="31"/>
        <v>335.2.1104</v>
      </c>
      <c r="I109" s="99" t="str">
        <f t="shared" si="32"/>
        <v>N/A5.2.1104</v>
      </c>
      <c r="J109" s="99" t="str">
        <f t="shared" si="33"/>
        <v>335.2.1104</v>
      </c>
      <c r="K109" s="99" t="str">
        <f t="shared" si="19"/>
        <v>445.2.1104</v>
      </c>
      <c r="L109" s="99" t="str">
        <f t="shared" si="20"/>
        <v>22D5.2.1104</v>
      </c>
      <c r="M109" s="99" t="str">
        <f t="shared" si="21"/>
        <v>22N5.2.1104</v>
      </c>
      <c r="N109" s="99" t="str">
        <f t="shared" si="22"/>
        <v>555.2.1104</v>
      </c>
      <c r="O109" s="99" t="str">
        <f t="shared" si="23"/>
        <v>225.2.1104</v>
      </c>
      <c r="P109" s="14" t="str">
        <f t="shared" si="34"/>
        <v>5.2.1104</v>
      </c>
      <c r="R109" s="27" t="s">
        <v>133</v>
      </c>
      <c r="S109" s="16" t="s">
        <v>134</v>
      </c>
      <c r="T109" s="23">
        <v>2016170010104</v>
      </c>
      <c r="U109" s="22" t="s">
        <v>349</v>
      </c>
      <c r="V109" s="16" t="s">
        <v>350</v>
      </c>
      <c r="W109" s="118">
        <v>9300000000</v>
      </c>
      <c r="X109" s="11">
        <v>0</v>
      </c>
      <c r="Y109" s="11">
        <v>0</v>
      </c>
      <c r="Z109" s="11">
        <v>0</v>
      </c>
      <c r="AA109" s="11">
        <v>0</v>
      </c>
      <c r="AB109" s="11">
        <v>0</v>
      </c>
      <c r="AC109" s="11">
        <v>0</v>
      </c>
      <c r="AD109" s="11">
        <v>0</v>
      </c>
      <c r="AE109" s="11">
        <v>0</v>
      </c>
      <c r="AF109" s="11">
        <v>0</v>
      </c>
      <c r="AG109" s="11">
        <v>0</v>
      </c>
      <c r="AH109" s="11">
        <v>0</v>
      </c>
      <c r="AI109" s="11">
        <v>0</v>
      </c>
      <c r="AJ109" s="11">
        <f>SUMIF(Hoja1!$S$4:$S$481,POAI!N109,Hoja1!$T$4:$T$481)</f>
        <v>0</v>
      </c>
      <c r="AK109" s="114">
        <v>285723000</v>
      </c>
      <c r="AL109" s="19">
        <f t="shared" si="35"/>
        <v>9585723000</v>
      </c>
      <c r="AM109" s="22" t="s">
        <v>346</v>
      </c>
    </row>
    <row r="110" spans="1:39" s="14" customFormat="1" ht="66" customHeight="1">
      <c r="A110" s="99" t="str">
        <f t="shared" si="24"/>
        <v>115.2.1106</v>
      </c>
      <c r="B110" s="99" t="str">
        <f t="shared" si="25"/>
        <v>335.2.1106</v>
      </c>
      <c r="C110" s="99" t="str">
        <f t="shared" si="26"/>
        <v>335.2.1106</v>
      </c>
      <c r="D110" s="99" t="str">
        <f t="shared" si="27"/>
        <v>335.2.1106</v>
      </c>
      <c r="E110" s="99" t="str">
        <f t="shared" si="28"/>
        <v>335.2.1106</v>
      </c>
      <c r="F110" s="99" t="str">
        <f t="shared" si="29"/>
        <v>335.2.1106</v>
      </c>
      <c r="G110" s="99" t="str">
        <f t="shared" si="30"/>
        <v>N/A5.2.1106</v>
      </c>
      <c r="H110" s="99" t="str">
        <f t="shared" si="31"/>
        <v>335.2.1106</v>
      </c>
      <c r="I110" s="99" t="str">
        <f t="shared" si="32"/>
        <v>N/A5.2.1106</v>
      </c>
      <c r="J110" s="99" t="str">
        <f t="shared" si="33"/>
        <v>335.2.1106</v>
      </c>
      <c r="K110" s="99" t="str">
        <f t="shared" si="19"/>
        <v>445.2.1106</v>
      </c>
      <c r="L110" s="99" t="str">
        <f t="shared" si="20"/>
        <v>22D5.2.1106</v>
      </c>
      <c r="M110" s="99" t="str">
        <f t="shared" si="21"/>
        <v>22N5.2.1106</v>
      </c>
      <c r="N110" s="99" t="str">
        <f t="shared" si="22"/>
        <v>555.2.1106</v>
      </c>
      <c r="O110" s="99" t="str">
        <f t="shared" si="23"/>
        <v>225.2.1106</v>
      </c>
      <c r="P110" s="14" t="str">
        <f t="shared" si="34"/>
        <v>5.2.1106</v>
      </c>
      <c r="R110" s="27" t="s">
        <v>133</v>
      </c>
      <c r="S110" s="16" t="s">
        <v>134</v>
      </c>
      <c r="T110" s="23">
        <v>2016170010106</v>
      </c>
      <c r="U110" s="22" t="s">
        <v>351</v>
      </c>
      <c r="V110" s="16" t="s">
        <v>352</v>
      </c>
      <c r="W110" s="118">
        <v>4630000000</v>
      </c>
      <c r="X110" s="11">
        <v>0</v>
      </c>
      <c r="Y110" s="11">
        <v>0</v>
      </c>
      <c r="Z110" s="11">
        <v>0</v>
      </c>
      <c r="AA110" s="11">
        <v>0</v>
      </c>
      <c r="AB110" s="11">
        <v>0</v>
      </c>
      <c r="AC110" s="11">
        <v>0</v>
      </c>
      <c r="AD110" s="11">
        <v>0</v>
      </c>
      <c r="AE110" s="11">
        <v>0</v>
      </c>
      <c r="AF110" s="11">
        <v>0</v>
      </c>
      <c r="AG110" s="11">
        <v>0</v>
      </c>
      <c r="AH110" s="11">
        <v>0</v>
      </c>
      <c r="AI110" s="11">
        <v>0</v>
      </c>
      <c r="AJ110" s="11">
        <v>0</v>
      </c>
      <c r="AK110" s="11">
        <v>0</v>
      </c>
      <c r="AL110" s="19">
        <f t="shared" si="35"/>
        <v>4630000000</v>
      </c>
      <c r="AM110" s="22" t="s">
        <v>346</v>
      </c>
    </row>
    <row r="111" spans="1:39" s="14" customFormat="1" ht="66" customHeight="1">
      <c r="A111" s="99" t="str">
        <f t="shared" si="24"/>
        <v>112.2.1109</v>
      </c>
      <c r="B111" s="99" t="str">
        <f t="shared" si="25"/>
        <v>332.2.1109</v>
      </c>
      <c r="C111" s="99" t="str">
        <f t="shared" si="26"/>
        <v>332.2.1109</v>
      </c>
      <c r="D111" s="99" t="str">
        <f t="shared" si="27"/>
        <v>332.2.1109</v>
      </c>
      <c r="E111" s="99" t="str">
        <f t="shared" si="28"/>
        <v>332.2.1109</v>
      </c>
      <c r="F111" s="99" t="str">
        <f t="shared" si="29"/>
        <v>332.2.1109</v>
      </c>
      <c r="G111" s="99" t="str">
        <f t="shared" si="30"/>
        <v>N/A2.2.1109</v>
      </c>
      <c r="H111" s="99" t="str">
        <f t="shared" si="31"/>
        <v>332.2.1109</v>
      </c>
      <c r="I111" s="99" t="str">
        <f t="shared" si="32"/>
        <v>N/A2.2.1109</v>
      </c>
      <c r="J111" s="99" t="str">
        <f t="shared" si="33"/>
        <v>332.2.1109</v>
      </c>
      <c r="K111" s="99" t="str">
        <f t="shared" si="19"/>
        <v>442.2.1109</v>
      </c>
      <c r="L111" s="99" t="str">
        <f t="shared" si="20"/>
        <v>22D2.2.1109</v>
      </c>
      <c r="M111" s="99" t="str">
        <f t="shared" si="21"/>
        <v>22N2.2.1109</v>
      </c>
      <c r="N111" s="99" t="str">
        <f t="shared" si="22"/>
        <v>552.2.1109</v>
      </c>
      <c r="O111" s="99" t="str">
        <f t="shared" si="23"/>
        <v>222.2.1109</v>
      </c>
      <c r="P111" s="14" t="str">
        <f t="shared" si="34"/>
        <v>2.2.1109</v>
      </c>
      <c r="R111" s="30" t="s">
        <v>353</v>
      </c>
      <c r="S111" s="22" t="s">
        <v>354</v>
      </c>
      <c r="T111" s="23">
        <v>2016170010109</v>
      </c>
      <c r="U111" s="22" t="s">
        <v>355</v>
      </c>
      <c r="V111" s="16" t="s">
        <v>356</v>
      </c>
      <c r="W111" s="118">
        <v>1680306000</v>
      </c>
      <c r="X111" s="11">
        <v>0</v>
      </c>
      <c r="Y111" s="11">
        <v>0</v>
      </c>
      <c r="Z111" s="11">
        <v>0</v>
      </c>
      <c r="AA111" s="11">
        <v>0</v>
      </c>
      <c r="AB111" s="11">
        <v>0</v>
      </c>
      <c r="AC111" s="11">
        <v>0</v>
      </c>
      <c r="AD111" s="11">
        <v>0</v>
      </c>
      <c r="AE111" s="11">
        <v>0</v>
      </c>
      <c r="AF111" s="11">
        <v>0</v>
      </c>
      <c r="AG111" s="11">
        <v>0</v>
      </c>
      <c r="AH111" s="11">
        <v>0</v>
      </c>
      <c r="AI111" s="11">
        <v>0</v>
      </c>
      <c r="AJ111" s="11">
        <v>0</v>
      </c>
      <c r="AK111" s="114">
        <v>4224000</v>
      </c>
      <c r="AL111" s="19">
        <f>SUM(W111:AK111)</f>
        <v>1684530000</v>
      </c>
      <c r="AM111" s="22" t="s">
        <v>371</v>
      </c>
    </row>
    <row r="112" spans="1:39" s="14" customFormat="1" ht="87.75" customHeight="1">
      <c r="A112" s="99" t="str">
        <f t="shared" si="24"/>
        <v>115.3.2110</v>
      </c>
      <c r="B112" s="99" t="str">
        <f t="shared" si="25"/>
        <v>335.3.2110</v>
      </c>
      <c r="C112" s="99" t="str">
        <f t="shared" si="26"/>
        <v>335.3.2110</v>
      </c>
      <c r="D112" s="99" t="str">
        <f t="shared" si="27"/>
        <v>335.3.2110</v>
      </c>
      <c r="E112" s="99" t="str">
        <f t="shared" si="28"/>
        <v>335.3.2110</v>
      </c>
      <c r="F112" s="99" t="str">
        <f t="shared" si="29"/>
        <v>335.3.2110</v>
      </c>
      <c r="G112" s="99" t="str">
        <f t="shared" si="30"/>
        <v>N/A5.3.2110</v>
      </c>
      <c r="H112" s="99" t="str">
        <f t="shared" si="31"/>
        <v>335.3.2110</v>
      </c>
      <c r="I112" s="99" t="str">
        <f t="shared" si="32"/>
        <v>N/A5.3.2110</v>
      </c>
      <c r="J112" s="99" t="str">
        <f t="shared" si="33"/>
        <v>335.3.2110</v>
      </c>
      <c r="K112" s="99" t="str">
        <f t="shared" si="19"/>
        <v>445.3.2110</v>
      </c>
      <c r="L112" s="99" t="str">
        <f t="shared" si="20"/>
        <v>22D5.3.2110</v>
      </c>
      <c r="M112" s="99" t="str">
        <f t="shared" si="21"/>
        <v>22N5.3.2110</v>
      </c>
      <c r="N112" s="99" t="str">
        <f t="shared" si="22"/>
        <v>555.3.2110</v>
      </c>
      <c r="O112" s="99" t="str">
        <f t="shared" si="23"/>
        <v>225.3.2110</v>
      </c>
      <c r="P112" s="14" t="str">
        <f t="shared" si="34"/>
        <v>5.3.2110</v>
      </c>
      <c r="R112" s="27" t="s">
        <v>357</v>
      </c>
      <c r="S112" s="22" t="s">
        <v>358</v>
      </c>
      <c r="T112" s="23">
        <v>2016170010110</v>
      </c>
      <c r="U112" s="22" t="s">
        <v>359</v>
      </c>
      <c r="V112" s="16" t="s">
        <v>360</v>
      </c>
      <c r="W112" s="11">
        <v>200000000</v>
      </c>
      <c r="X112" s="11">
        <v>0</v>
      </c>
      <c r="Y112" s="11">
        <v>0</v>
      </c>
      <c r="Z112" s="11">
        <v>0</v>
      </c>
      <c r="AA112" s="11">
        <v>0</v>
      </c>
      <c r="AB112" s="11">
        <v>0</v>
      </c>
      <c r="AC112" s="11">
        <v>0</v>
      </c>
      <c r="AD112" s="11">
        <v>0</v>
      </c>
      <c r="AE112" s="11">
        <v>0</v>
      </c>
      <c r="AF112" s="11">
        <v>0</v>
      </c>
      <c r="AG112" s="11">
        <v>0</v>
      </c>
      <c r="AH112" s="11">
        <v>0</v>
      </c>
      <c r="AI112" s="11">
        <v>0</v>
      </c>
      <c r="AJ112" s="11">
        <v>0</v>
      </c>
      <c r="AK112" s="114">
        <v>113978000</v>
      </c>
      <c r="AL112" s="19">
        <f t="shared" si="35"/>
        <v>313978000</v>
      </c>
      <c r="AM112" s="22" t="s">
        <v>346</v>
      </c>
    </row>
    <row r="113" spans="1:39" s="14" customFormat="1" ht="60.75" customHeight="1">
      <c r="A113" s="99" t="str">
        <f t="shared" si="24"/>
        <v>115.3.2111</v>
      </c>
      <c r="B113" s="99" t="str">
        <f t="shared" si="25"/>
        <v>335.3.2111</v>
      </c>
      <c r="C113" s="99" t="str">
        <f t="shared" si="26"/>
        <v>335.3.2111</v>
      </c>
      <c r="D113" s="99" t="str">
        <f t="shared" si="27"/>
        <v>335.3.2111</v>
      </c>
      <c r="E113" s="99" t="str">
        <f t="shared" si="28"/>
        <v>335.3.2111</v>
      </c>
      <c r="F113" s="99" t="str">
        <f t="shared" si="29"/>
        <v>335.3.2111</v>
      </c>
      <c r="G113" s="99" t="str">
        <f t="shared" si="30"/>
        <v>N/A5.3.2111</v>
      </c>
      <c r="H113" s="99" t="str">
        <f t="shared" si="31"/>
        <v>335.3.2111</v>
      </c>
      <c r="I113" s="99" t="str">
        <f t="shared" si="32"/>
        <v>N/A5.3.2111</v>
      </c>
      <c r="J113" s="99" t="str">
        <f t="shared" si="33"/>
        <v>335.3.2111</v>
      </c>
      <c r="K113" s="99" t="str">
        <f t="shared" si="19"/>
        <v>445.3.2111</v>
      </c>
      <c r="L113" s="99" t="str">
        <f t="shared" si="20"/>
        <v>22D5.3.2111</v>
      </c>
      <c r="M113" s="99" t="str">
        <f t="shared" si="21"/>
        <v>22N5.3.2111</v>
      </c>
      <c r="N113" s="99" t="str">
        <f t="shared" si="22"/>
        <v>555.3.2111</v>
      </c>
      <c r="O113" s="99" t="str">
        <f t="shared" si="23"/>
        <v>225.3.2111</v>
      </c>
      <c r="P113" s="14" t="str">
        <f t="shared" si="34"/>
        <v>5.3.2111</v>
      </c>
      <c r="R113" s="27" t="s">
        <v>357</v>
      </c>
      <c r="S113" s="22" t="s">
        <v>358</v>
      </c>
      <c r="T113" s="23">
        <v>2016170010111</v>
      </c>
      <c r="U113" s="22" t="s">
        <v>361</v>
      </c>
      <c r="V113" s="22" t="s">
        <v>362</v>
      </c>
      <c r="W113" s="11">
        <f>SUMIF(Hoja1!$S$4:$S$481,POAI!A113,Hoja1!$T$4:$T$481)</f>
        <v>0</v>
      </c>
      <c r="X113" s="11">
        <v>0</v>
      </c>
      <c r="Y113" s="11">
        <v>2049859595</v>
      </c>
      <c r="Z113" s="11">
        <v>0</v>
      </c>
      <c r="AA113" s="11">
        <v>0</v>
      </c>
      <c r="AB113" s="11">
        <v>0</v>
      </c>
      <c r="AC113" s="11">
        <v>0</v>
      </c>
      <c r="AD113" s="11">
        <v>0</v>
      </c>
      <c r="AE113" s="11">
        <v>0</v>
      </c>
      <c r="AF113" s="11">
        <v>0</v>
      </c>
      <c r="AG113" s="11">
        <v>0</v>
      </c>
      <c r="AH113" s="11">
        <v>0</v>
      </c>
      <c r="AI113" s="11">
        <v>0</v>
      </c>
      <c r="AJ113" s="11">
        <v>0</v>
      </c>
      <c r="AK113" s="117">
        <f>SUMIF(Hoja1!$S$4:$S$481,POAI!O113,Hoja1!$T$4:$T$481)</f>
        <v>0</v>
      </c>
      <c r="AL113" s="19">
        <f t="shared" si="35"/>
        <v>2049859595</v>
      </c>
      <c r="AM113" s="22" t="s">
        <v>407</v>
      </c>
    </row>
    <row r="114" spans="1:39" s="123" customFormat="1" ht="60.75" customHeight="1">
      <c r="A114" s="122" t="str">
        <f>CONCATENATE(W$2,$P114)</f>
        <v>115.3.2120</v>
      </c>
      <c r="B114" s="122" t="str">
        <f>CONCATENATE(X$2,$P114)</f>
        <v>335.3.2120</v>
      </c>
      <c r="C114" s="122" t="str">
        <f>CONCATENATE(Y$2,$P114)</f>
        <v>335.3.2120</v>
      </c>
      <c r="D114" s="122" t="str">
        <f>CONCATENATE(Z$2,$P114)</f>
        <v>335.3.2120</v>
      </c>
      <c r="E114" s="122" t="str">
        <f>CONCATENATE(AA$2,$P114)</f>
        <v>335.3.2120</v>
      </c>
      <c r="F114" s="122" t="str">
        <f>CONCATENATE(AB$2,$P114)</f>
        <v>335.3.2120</v>
      </c>
      <c r="G114" s="122" t="str">
        <f>CONCATENATE(AC$2,$P114)</f>
        <v>N/A5.3.2120</v>
      </c>
      <c r="H114" s="122" t="str">
        <f>CONCATENATE(AD$2,$P114)</f>
        <v>335.3.2120</v>
      </c>
      <c r="I114" s="122" t="str">
        <f>CONCATENATE(AE$2,$P114)</f>
        <v>N/A5.3.2120</v>
      </c>
      <c r="J114" s="122" t="str">
        <f>CONCATENATE(AF$2,$P114)</f>
        <v>335.3.2120</v>
      </c>
      <c r="K114" s="122" t="str">
        <f>CONCATENATE(AG$2,$P114)</f>
        <v>445.3.2120</v>
      </c>
      <c r="L114" s="122" t="str">
        <f>CONCATENATE(AH$2,$P114)</f>
        <v>22D5.3.2120</v>
      </c>
      <c r="M114" s="122" t="str">
        <f>CONCATENATE(AI$2,$P114)</f>
        <v>22N5.3.2120</v>
      </c>
      <c r="N114" s="122" t="str">
        <f>CONCATENATE(AJ$2,$P114)</f>
        <v>555.3.2120</v>
      </c>
      <c r="O114" s="122" t="str">
        <f>CONCATENATE(AK$2,$P114)</f>
        <v>225.3.2120</v>
      </c>
      <c r="P114" s="123" t="str">
        <f>CONCATENATE(R114,(MID(T114,11,3)))</f>
        <v>5.3.2120</v>
      </c>
      <c r="R114" s="27" t="s">
        <v>357</v>
      </c>
      <c r="S114" s="127" t="s">
        <v>358</v>
      </c>
      <c r="T114" s="126">
        <v>2016170010120</v>
      </c>
      <c r="U114" s="127" t="s">
        <v>361</v>
      </c>
      <c r="V114" s="127" t="s">
        <v>362</v>
      </c>
      <c r="W114" s="118">
        <v>4000000000</v>
      </c>
      <c r="X114" s="118">
        <v>0</v>
      </c>
      <c r="Y114" s="118">
        <f>SUMIF(Hoja1!$S$4:$S$481,POAI!C114,Hoja1!$T$4:$T$481)</f>
        <v>0</v>
      </c>
      <c r="Z114" s="118">
        <v>0</v>
      </c>
      <c r="AA114" s="118">
        <v>0</v>
      </c>
      <c r="AB114" s="118">
        <v>0</v>
      </c>
      <c r="AC114" s="118">
        <v>0</v>
      </c>
      <c r="AD114" s="118">
        <v>0</v>
      </c>
      <c r="AE114" s="118">
        <v>0</v>
      </c>
      <c r="AF114" s="118">
        <v>0</v>
      </c>
      <c r="AG114" s="118">
        <v>0</v>
      </c>
      <c r="AH114" s="118">
        <v>0</v>
      </c>
      <c r="AI114" s="118">
        <v>0</v>
      </c>
      <c r="AJ114" s="118">
        <v>0</v>
      </c>
      <c r="AK114" s="118">
        <f>SUMIF(Hoja1!$S$4:$S$481,POAI!O114,Hoja1!$T$4:$T$481)</f>
        <v>0</v>
      </c>
      <c r="AL114" s="128">
        <f>SUM(W114:AK114)</f>
        <v>4000000000</v>
      </c>
      <c r="AM114" s="127" t="s">
        <v>371</v>
      </c>
    </row>
    <row r="115" spans="1:39" s="14" customFormat="1" ht="56.25" customHeight="1">
      <c r="A115" s="99" t="str">
        <f t="shared" si="24"/>
        <v>112.2.2112</v>
      </c>
      <c r="B115" s="99" t="str">
        <f t="shared" si="25"/>
        <v>332.2.2112</v>
      </c>
      <c r="C115" s="99" t="str">
        <f t="shared" si="26"/>
        <v>332.2.2112</v>
      </c>
      <c r="D115" s="99" t="str">
        <f t="shared" si="27"/>
        <v>332.2.2112</v>
      </c>
      <c r="E115" s="99" t="str">
        <f t="shared" si="28"/>
        <v>332.2.2112</v>
      </c>
      <c r="F115" s="99" t="str">
        <f t="shared" si="29"/>
        <v>332.2.2112</v>
      </c>
      <c r="G115" s="99" t="str">
        <f t="shared" si="30"/>
        <v>N/A2.2.2112</v>
      </c>
      <c r="H115" s="99" t="str">
        <f t="shared" si="31"/>
        <v>332.2.2112</v>
      </c>
      <c r="I115" s="99" t="str">
        <f t="shared" si="32"/>
        <v>N/A2.2.2112</v>
      </c>
      <c r="J115" s="99" t="str">
        <f t="shared" si="33"/>
        <v>332.2.2112</v>
      </c>
      <c r="K115" s="99" t="str">
        <f t="shared" si="19"/>
        <v>442.2.2112</v>
      </c>
      <c r="L115" s="99" t="str">
        <f t="shared" si="20"/>
        <v>22D2.2.2112</v>
      </c>
      <c r="M115" s="99" t="str">
        <f t="shared" si="21"/>
        <v>22N2.2.2112</v>
      </c>
      <c r="N115" s="99" t="str">
        <f t="shared" si="22"/>
        <v>552.2.2112</v>
      </c>
      <c r="O115" s="99" t="str">
        <f t="shared" si="23"/>
        <v>222.2.2112</v>
      </c>
      <c r="P115" s="14" t="str">
        <f t="shared" si="34"/>
        <v>2.2.2112</v>
      </c>
      <c r="R115" s="30" t="s">
        <v>363</v>
      </c>
      <c r="S115" s="22" t="s">
        <v>364</v>
      </c>
      <c r="T115" s="23">
        <v>2016170010112</v>
      </c>
      <c r="U115" s="22" t="s">
        <v>365</v>
      </c>
      <c r="V115" s="16" t="s">
        <v>366</v>
      </c>
      <c r="W115" s="118">
        <v>1630000000</v>
      </c>
      <c r="X115" s="11">
        <v>0</v>
      </c>
      <c r="Y115" s="11">
        <v>0</v>
      </c>
      <c r="Z115" s="11">
        <v>0</v>
      </c>
      <c r="AA115" s="11">
        <v>0</v>
      </c>
      <c r="AB115" s="11">
        <v>0</v>
      </c>
      <c r="AC115" s="11">
        <v>0</v>
      </c>
      <c r="AD115" s="11">
        <v>0</v>
      </c>
      <c r="AE115" s="11">
        <v>0</v>
      </c>
      <c r="AF115" s="11">
        <v>0</v>
      </c>
      <c r="AG115" s="11">
        <v>0</v>
      </c>
      <c r="AH115" s="11">
        <v>0</v>
      </c>
      <c r="AI115" s="11">
        <v>0</v>
      </c>
      <c r="AJ115" s="11">
        <v>0</v>
      </c>
      <c r="AK115" s="11">
        <v>0</v>
      </c>
      <c r="AL115" s="19">
        <f t="shared" si="35"/>
        <v>1630000000</v>
      </c>
      <c r="AM115" s="22" t="s">
        <v>371</v>
      </c>
    </row>
    <row r="116" spans="1:39" s="14" customFormat="1" ht="56.25" customHeight="1">
      <c r="A116" s="99"/>
      <c r="B116" s="99"/>
      <c r="C116" s="99"/>
      <c r="D116" s="99"/>
      <c r="E116" s="99"/>
      <c r="F116" s="99"/>
      <c r="G116" s="99"/>
      <c r="H116" s="99"/>
      <c r="I116" s="99"/>
      <c r="J116" s="99"/>
      <c r="K116" s="99"/>
      <c r="L116" s="99"/>
      <c r="M116" s="99"/>
      <c r="N116" s="99"/>
      <c r="O116" s="99"/>
      <c r="R116" s="30" t="s">
        <v>353</v>
      </c>
      <c r="S116" s="22"/>
      <c r="T116" s="23">
        <v>2016170010112</v>
      </c>
      <c r="U116" s="22" t="s">
        <v>365</v>
      </c>
      <c r="V116" s="16" t="s">
        <v>366</v>
      </c>
      <c r="W116" s="118">
        <v>719250000</v>
      </c>
      <c r="X116" s="11">
        <v>0</v>
      </c>
      <c r="Y116" s="11">
        <v>0</v>
      </c>
      <c r="Z116" s="11">
        <v>0</v>
      </c>
      <c r="AA116" s="11">
        <v>0</v>
      </c>
      <c r="AB116" s="11">
        <v>0</v>
      </c>
      <c r="AC116" s="11">
        <v>0</v>
      </c>
      <c r="AD116" s="11">
        <v>0</v>
      </c>
      <c r="AE116" s="11">
        <v>0</v>
      </c>
      <c r="AF116" s="11">
        <v>0</v>
      </c>
      <c r="AG116" s="11">
        <v>0</v>
      </c>
      <c r="AH116" s="11">
        <v>0</v>
      </c>
      <c r="AI116" s="11">
        <v>0</v>
      </c>
      <c r="AJ116" s="11">
        <v>0</v>
      </c>
      <c r="AK116" s="11">
        <v>0</v>
      </c>
      <c r="AL116" s="19">
        <f>SUM(W116:AK116)</f>
        <v>719250000</v>
      </c>
      <c r="AM116" s="22" t="s">
        <v>346</v>
      </c>
    </row>
    <row r="117" spans="1:39" s="14" customFormat="1" ht="78.75" customHeight="1">
      <c r="A117" s="99" t="str">
        <f t="shared" si="24"/>
        <v>112.5.1113</v>
      </c>
      <c r="B117" s="99" t="str">
        <f t="shared" si="25"/>
        <v>332.5.1113</v>
      </c>
      <c r="C117" s="99" t="str">
        <f t="shared" si="26"/>
        <v>332.5.1113</v>
      </c>
      <c r="D117" s="99" t="str">
        <f t="shared" si="27"/>
        <v>332.5.1113</v>
      </c>
      <c r="E117" s="99" t="str">
        <f t="shared" si="28"/>
        <v>332.5.1113</v>
      </c>
      <c r="F117" s="99" t="str">
        <f t="shared" si="29"/>
        <v>332.5.1113</v>
      </c>
      <c r="G117" s="99" t="str">
        <f t="shared" si="30"/>
        <v>N/A2.5.1113</v>
      </c>
      <c r="H117" s="99" t="str">
        <f t="shared" si="31"/>
        <v>332.5.1113</v>
      </c>
      <c r="I117" s="99" t="str">
        <f t="shared" si="32"/>
        <v>N/A2.5.1113</v>
      </c>
      <c r="J117" s="99" t="str">
        <f t="shared" si="33"/>
        <v>332.5.1113</v>
      </c>
      <c r="K117" s="99" t="str">
        <f t="shared" si="19"/>
        <v>442.5.1113</v>
      </c>
      <c r="L117" s="99" t="str">
        <f t="shared" si="20"/>
        <v>22D2.5.1113</v>
      </c>
      <c r="M117" s="99" t="str">
        <f t="shared" si="21"/>
        <v>22N2.5.1113</v>
      </c>
      <c r="N117" s="99" t="str">
        <f t="shared" si="22"/>
        <v>552.5.1113</v>
      </c>
      <c r="O117" s="99" t="str">
        <f t="shared" si="23"/>
        <v>222.5.1113</v>
      </c>
      <c r="P117" s="14" t="str">
        <f t="shared" si="34"/>
        <v>2.5.1113</v>
      </c>
      <c r="R117" s="30" t="s">
        <v>367</v>
      </c>
      <c r="S117" s="22" t="s">
        <v>368</v>
      </c>
      <c r="T117" s="23">
        <v>2016170010113</v>
      </c>
      <c r="U117" s="22" t="s">
        <v>369</v>
      </c>
      <c r="V117" s="16" t="s">
        <v>370</v>
      </c>
      <c r="W117" s="118">
        <v>1080000000</v>
      </c>
      <c r="X117" s="11">
        <v>0</v>
      </c>
      <c r="Y117" s="11">
        <v>0</v>
      </c>
      <c r="Z117" s="11">
        <v>0</v>
      </c>
      <c r="AA117" s="11">
        <v>0</v>
      </c>
      <c r="AB117" s="11">
        <v>0</v>
      </c>
      <c r="AC117" s="11">
        <v>0</v>
      </c>
      <c r="AD117" s="11">
        <v>0</v>
      </c>
      <c r="AE117" s="11">
        <v>0</v>
      </c>
      <c r="AF117" s="11">
        <v>0</v>
      </c>
      <c r="AG117" s="11">
        <v>0</v>
      </c>
      <c r="AH117" s="11">
        <v>0</v>
      </c>
      <c r="AI117" s="11">
        <v>0</v>
      </c>
      <c r="AJ117" s="11">
        <v>0</v>
      </c>
      <c r="AK117" s="11">
        <v>0</v>
      </c>
      <c r="AL117" s="19">
        <f t="shared" si="35"/>
        <v>1080000000</v>
      </c>
      <c r="AM117" s="22" t="s">
        <v>371</v>
      </c>
    </row>
    <row r="118" spans="1:39" s="14" customFormat="1" ht="87" customHeight="1">
      <c r="A118" s="99" t="str">
        <f t="shared" si="24"/>
        <v>112.1.1108</v>
      </c>
      <c r="B118" s="99" t="str">
        <f t="shared" si="25"/>
        <v>332.1.1108</v>
      </c>
      <c r="C118" s="99" t="str">
        <f t="shared" si="26"/>
        <v>332.1.1108</v>
      </c>
      <c r="D118" s="99" t="str">
        <f t="shared" si="27"/>
        <v>332.1.1108</v>
      </c>
      <c r="E118" s="99" t="str">
        <f t="shared" si="28"/>
        <v>332.1.1108</v>
      </c>
      <c r="F118" s="99" t="str">
        <f t="shared" si="29"/>
        <v>332.1.1108</v>
      </c>
      <c r="G118" s="99" t="str">
        <f t="shared" si="30"/>
        <v>N/A2.1.1108</v>
      </c>
      <c r="H118" s="99" t="str">
        <f t="shared" si="31"/>
        <v>332.1.1108</v>
      </c>
      <c r="I118" s="99" t="str">
        <f t="shared" si="32"/>
        <v>N/A2.1.1108</v>
      </c>
      <c r="J118" s="99" t="str">
        <f t="shared" si="33"/>
        <v>332.1.1108</v>
      </c>
      <c r="K118" s="99" t="str">
        <f t="shared" si="19"/>
        <v>442.1.1108</v>
      </c>
      <c r="L118" s="99" t="str">
        <f t="shared" si="20"/>
        <v>22D2.1.1108</v>
      </c>
      <c r="M118" s="99" t="str">
        <f t="shared" si="21"/>
        <v>22N2.1.1108</v>
      </c>
      <c r="N118" s="99" t="str">
        <f t="shared" si="22"/>
        <v>552.1.1108</v>
      </c>
      <c r="O118" s="99" t="str">
        <f t="shared" si="23"/>
        <v>222.1.1108</v>
      </c>
      <c r="P118" s="14" t="str">
        <f t="shared" si="34"/>
        <v>2.1.1108</v>
      </c>
      <c r="R118" s="30" t="s">
        <v>372</v>
      </c>
      <c r="S118" s="22" t="s">
        <v>373</v>
      </c>
      <c r="T118" s="23">
        <v>2016170010108</v>
      </c>
      <c r="U118" s="22" t="s">
        <v>374</v>
      </c>
      <c r="V118" s="16" t="s">
        <v>375</v>
      </c>
      <c r="W118" s="118">
        <v>0</v>
      </c>
      <c r="X118" s="11">
        <v>0</v>
      </c>
      <c r="Y118" s="11">
        <v>0</v>
      </c>
      <c r="Z118" s="11">
        <v>0</v>
      </c>
      <c r="AA118" s="11">
        <v>0</v>
      </c>
      <c r="AB118" s="11">
        <v>0</v>
      </c>
      <c r="AC118" s="11">
        <v>0</v>
      </c>
      <c r="AD118" s="11">
        <v>0</v>
      </c>
      <c r="AE118" s="11">
        <v>0</v>
      </c>
      <c r="AF118" s="11">
        <v>0</v>
      </c>
      <c r="AG118" s="11">
        <v>0</v>
      </c>
      <c r="AH118" s="11">
        <v>0</v>
      </c>
      <c r="AI118" s="11">
        <v>0</v>
      </c>
      <c r="AJ118" s="11">
        <f>SUMIF(Hoja1!$S$4:$S$481,POAI!N118,Hoja1!$T$4:$T$481)</f>
        <v>0</v>
      </c>
      <c r="AK118" s="114">
        <v>500000</v>
      </c>
      <c r="AL118" s="19">
        <f t="shared" si="35"/>
        <v>500000</v>
      </c>
      <c r="AM118" s="22" t="s">
        <v>371</v>
      </c>
    </row>
    <row r="119" spans="1:39" s="14" customFormat="1" ht="31.5" customHeight="1">
      <c r="A119" s="99" t="str">
        <f t="shared" si="24"/>
        <v>112.1.1114</v>
      </c>
      <c r="B119" s="99" t="str">
        <f t="shared" si="25"/>
        <v>332.1.1114</v>
      </c>
      <c r="C119" s="99" t="str">
        <f t="shared" si="26"/>
        <v>332.1.1114</v>
      </c>
      <c r="D119" s="99" t="str">
        <f t="shared" si="27"/>
        <v>332.1.1114</v>
      </c>
      <c r="E119" s="99" t="str">
        <f t="shared" si="28"/>
        <v>332.1.1114</v>
      </c>
      <c r="F119" s="99" t="str">
        <f t="shared" si="29"/>
        <v>332.1.1114</v>
      </c>
      <c r="G119" s="99" t="str">
        <f t="shared" si="30"/>
        <v>N/A2.1.1114</v>
      </c>
      <c r="H119" s="99" t="str">
        <f t="shared" si="31"/>
        <v>332.1.1114</v>
      </c>
      <c r="I119" s="99" t="str">
        <f t="shared" si="32"/>
        <v>N/A2.1.1114</v>
      </c>
      <c r="J119" s="99" t="str">
        <f t="shared" si="33"/>
        <v>332.1.1114</v>
      </c>
      <c r="K119" s="99" t="str">
        <f t="shared" si="19"/>
        <v>442.1.1114</v>
      </c>
      <c r="L119" s="99" t="str">
        <f t="shared" si="20"/>
        <v>22D2.1.1114</v>
      </c>
      <c r="M119" s="99" t="str">
        <f t="shared" si="21"/>
        <v>22N2.1.1114</v>
      </c>
      <c r="N119" s="99" t="str">
        <f t="shared" si="22"/>
        <v>552.1.1114</v>
      </c>
      <c r="O119" s="99" t="str">
        <f t="shared" si="23"/>
        <v>222.1.1114</v>
      </c>
      <c r="P119" s="14" t="str">
        <f t="shared" si="34"/>
        <v>2.1.1114</v>
      </c>
      <c r="R119" s="30" t="s">
        <v>372</v>
      </c>
      <c r="S119" s="22" t="s">
        <v>373</v>
      </c>
      <c r="T119" s="23">
        <v>2016170010114</v>
      </c>
      <c r="U119" s="22" t="s">
        <v>376</v>
      </c>
      <c r="V119" s="16" t="s">
        <v>377</v>
      </c>
      <c r="W119" s="118">
        <v>1631879000</v>
      </c>
      <c r="X119" s="11">
        <v>0</v>
      </c>
      <c r="Y119" s="11">
        <v>0</v>
      </c>
      <c r="Z119" s="11">
        <v>0</v>
      </c>
      <c r="AA119" s="11">
        <v>0</v>
      </c>
      <c r="AB119" s="11">
        <v>0</v>
      </c>
      <c r="AC119" s="11">
        <v>0</v>
      </c>
      <c r="AD119" s="11">
        <v>0</v>
      </c>
      <c r="AE119" s="11">
        <v>0</v>
      </c>
      <c r="AF119" s="11">
        <v>0</v>
      </c>
      <c r="AG119" s="11">
        <v>0</v>
      </c>
      <c r="AH119" s="11">
        <v>0</v>
      </c>
      <c r="AI119" s="11">
        <v>0</v>
      </c>
      <c r="AJ119" s="11">
        <v>0</v>
      </c>
      <c r="AK119" s="114">
        <v>258000</v>
      </c>
      <c r="AL119" s="19">
        <f t="shared" si="35"/>
        <v>1632137000</v>
      </c>
      <c r="AM119" s="22" t="s">
        <v>371</v>
      </c>
    </row>
    <row r="120" spans="1:39" s="14" customFormat="1" ht="31.5" customHeight="1">
      <c r="A120" s="99"/>
      <c r="B120" s="99"/>
      <c r="C120" s="99"/>
      <c r="D120" s="99"/>
      <c r="E120" s="99"/>
      <c r="F120" s="99"/>
      <c r="G120" s="99"/>
      <c r="H120" s="99"/>
      <c r="I120" s="99"/>
      <c r="J120" s="99"/>
      <c r="K120" s="99"/>
      <c r="L120" s="99"/>
      <c r="M120" s="99"/>
      <c r="N120" s="99"/>
      <c r="O120" s="99"/>
      <c r="R120" s="30" t="s">
        <v>378</v>
      </c>
      <c r="S120" s="22"/>
      <c r="T120" s="23">
        <v>2016170010114</v>
      </c>
      <c r="U120" s="22" t="s">
        <v>376</v>
      </c>
      <c r="V120" s="16" t="s">
        <v>377</v>
      </c>
      <c r="W120" s="118">
        <v>30000000</v>
      </c>
      <c r="X120" s="11">
        <v>0</v>
      </c>
      <c r="Y120" s="11">
        <v>0</v>
      </c>
      <c r="Z120" s="11">
        <v>0</v>
      </c>
      <c r="AA120" s="11">
        <v>0</v>
      </c>
      <c r="AB120" s="11">
        <v>0</v>
      </c>
      <c r="AC120" s="11">
        <v>0</v>
      </c>
      <c r="AD120" s="11">
        <v>0</v>
      </c>
      <c r="AE120" s="11">
        <v>0</v>
      </c>
      <c r="AF120" s="11">
        <v>0</v>
      </c>
      <c r="AG120" s="11">
        <v>0</v>
      </c>
      <c r="AH120" s="11">
        <v>0</v>
      </c>
      <c r="AI120" s="11">
        <v>0</v>
      </c>
      <c r="AJ120" s="11">
        <v>0</v>
      </c>
      <c r="AK120" s="114">
        <f>SUMIF(Hoja1!$S$4:$S$481,POAI!O120,Hoja1!$T$4:$T$481)</f>
        <v>0</v>
      </c>
      <c r="AL120" s="19">
        <f>SUM(W120:AK120)</f>
        <v>30000000</v>
      </c>
      <c r="AM120" s="22" t="s">
        <v>33</v>
      </c>
    </row>
    <row r="121" spans="1:39" s="14" customFormat="1" ht="59.25" customHeight="1">
      <c r="A121" s="99" t="str">
        <f t="shared" si="24"/>
        <v>115.3.1111</v>
      </c>
      <c r="B121" s="99" t="str">
        <f t="shared" si="25"/>
        <v>335.3.1111</v>
      </c>
      <c r="C121" s="99" t="str">
        <f t="shared" si="26"/>
        <v>335.3.1111</v>
      </c>
      <c r="D121" s="99" t="str">
        <f t="shared" si="27"/>
        <v>335.3.1111</v>
      </c>
      <c r="E121" s="99" t="str">
        <f t="shared" si="28"/>
        <v>335.3.1111</v>
      </c>
      <c r="F121" s="99" t="str">
        <f t="shared" si="29"/>
        <v>335.3.1111</v>
      </c>
      <c r="G121" s="99" t="str">
        <f t="shared" si="30"/>
        <v>N/A5.3.1111</v>
      </c>
      <c r="H121" s="99" t="str">
        <f t="shared" si="31"/>
        <v>335.3.1111</v>
      </c>
      <c r="I121" s="99" t="str">
        <f t="shared" si="32"/>
        <v>N/A5.3.1111</v>
      </c>
      <c r="J121" s="99" t="str">
        <f t="shared" si="33"/>
        <v>335.3.1111</v>
      </c>
      <c r="K121" s="99" t="str">
        <f t="shared" si="19"/>
        <v>445.3.1111</v>
      </c>
      <c r="L121" s="99" t="str">
        <f t="shared" si="20"/>
        <v>22D5.3.1111</v>
      </c>
      <c r="M121" s="99" t="str">
        <f t="shared" si="21"/>
        <v>22N5.3.1111</v>
      </c>
      <c r="N121" s="99" t="str">
        <f t="shared" si="22"/>
        <v>555.3.1111</v>
      </c>
      <c r="O121" s="99" t="str">
        <f t="shared" si="23"/>
        <v>225.3.1111</v>
      </c>
      <c r="P121" s="14" t="str">
        <f t="shared" si="34"/>
        <v>5.3.1111</v>
      </c>
      <c r="R121" s="27" t="s">
        <v>379</v>
      </c>
      <c r="S121" s="22" t="s">
        <v>380</v>
      </c>
      <c r="T121" s="23">
        <v>2016170010111</v>
      </c>
      <c r="U121" s="22" t="s">
        <v>361</v>
      </c>
      <c r="V121" s="16" t="s">
        <v>362</v>
      </c>
      <c r="W121" s="11">
        <f>SUMIF(Hoja1!$S$4:$S$481,POAI!A121,Hoja1!$T$4:$T$481)</f>
        <v>0</v>
      </c>
      <c r="X121" s="11">
        <v>0</v>
      </c>
      <c r="Y121" s="11">
        <v>5043033273</v>
      </c>
      <c r="Z121" s="11">
        <v>0</v>
      </c>
      <c r="AA121" s="11">
        <v>0</v>
      </c>
      <c r="AB121" s="11">
        <v>0</v>
      </c>
      <c r="AC121" s="11">
        <v>0</v>
      </c>
      <c r="AD121" s="11">
        <v>0</v>
      </c>
      <c r="AE121" s="11">
        <v>0</v>
      </c>
      <c r="AF121" s="11">
        <v>0</v>
      </c>
      <c r="AG121" s="11">
        <v>0</v>
      </c>
      <c r="AH121" s="11">
        <v>0</v>
      </c>
      <c r="AI121" s="11">
        <v>0</v>
      </c>
      <c r="AJ121" s="11">
        <v>0</v>
      </c>
      <c r="AK121" s="114">
        <v>57230000</v>
      </c>
      <c r="AL121" s="19">
        <f t="shared" si="35"/>
        <v>5100263273</v>
      </c>
      <c r="AM121" s="22" t="s">
        <v>371</v>
      </c>
    </row>
    <row r="122" spans="1:39" s="14" customFormat="1" ht="43.5" customHeight="1">
      <c r="A122" s="99" t="str">
        <f t="shared" si="24"/>
        <v>115.3.1119</v>
      </c>
      <c r="B122" s="99" t="str">
        <f t="shared" si="25"/>
        <v>335.3.1119</v>
      </c>
      <c r="C122" s="99" t="str">
        <f t="shared" si="26"/>
        <v>335.3.1119</v>
      </c>
      <c r="D122" s="99" t="str">
        <f t="shared" si="27"/>
        <v>335.3.1119</v>
      </c>
      <c r="E122" s="99" t="str">
        <f t="shared" si="28"/>
        <v>335.3.1119</v>
      </c>
      <c r="F122" s="99" t="str">
        <f t="shared" si="29"/>
        <v>335.3.1119</v>
      </c>
      <c r="G122" s="99" t="str">
        <f t="shared" si="30"/>
        <v>N/A5.3.1119</v>
      </c>
      <c r="H122" s="99" t="str">
        <f t="shared" si="31"/>
        <v>335.3.1119</v>
      </c>
      <c r="I122" s="99" t="str">
        <f t="shared" si="32"/>
        <v>N/A5.3.1119</v>
      </c>
      <c r="J122" s="99" t="str">
        <f t="shared" si="33"/>
        <v>335.3.1119</v>
      </c>
      <c r="K122" s="99" t="str">
        <f t="shared" si="19"/>
        <v>445.3.1119</v>
      </c>
      <c r="L122" s="99" t="str">
        <f t="shared" si="20"/>
        <v>22D5.3.1119</v>
      </c>
      <c r="M122" s="99" t="str">
        <f t="shared" si="21"/>
        <v>22N5.3.1119</v>
      </c>
      <c r="N122" s="99" t="str">
        <f t="shared" si="22"/>
        <v>555.3.1119</v>
      </c>
      <c r="O122" s="99" t="str">
        <f t="shared" si="23"/>
        <v>225.3.1119</v>
      </c>
      <c r="P122" s="14" t="str">
        <f t="shared" si="34"/>
        <v>5.3.1119</v>
      </c>
      <c r="R122" s="27" t="s">
        <v>379</v>
      </c>
      <c r="S122" s="22" t="s">
        <v>380</v>
      </c>
      <c r="T122" s="23">
        <v>2016170010119</v>
      </c>
      <c r="U122" s="22" t="s">
        <v>381</v>
      </c>
      <c r="V122" s="16" t="s">
        <v>382</v>
      </c>
      <c r="W122" s="11">
        <v>600000000</v>
      </c>
      <c r="X122" s="11">
        <v>0</v>
      </c>
      <c r="Y122" s="11">
        <v>0</v>
      </c>
      <c r="Z122" s="11">
        <v>0</v>
      </c>
      <c r="AA122" s="11">
        <v>0</v>
      </c>
      <c r="AB122" s="11">
        <v>0</v>
      </c>
      <c r="AC122" s="11">
        <v>0</v>
      </c>
      <c r="AD122" s="11">
        <v>0</v>
      </c>
      <c r="AE122" s="11">
        <v>0</v>
      </c>
      <c r="AF122" s="11">
        <v>0</v>
      </c>
      <c r="AG122" s="11">
        <v>0</v>
      </c>
      <c r="AH122" s="11">
        <v>0</v>
      </c>
      <c r="AI122" s="11">
        <v>0</v>
      </c>
      <c r="AJ122" s="11">
        <v>0</v>
      </c>
      <c r="AK122" s="11">
        <v>0</v>
      </c>
      <c r="AL122" s="19">
        <f t="shared" si="35"/>
        <v>600000000</v>
      </c>
      <c r="AM122" s="22" t="s">
        <v>346</v>
      </c>
    </row>
    <row r="123" spans="1:39" s="14" customFormat="1" ht="71.25" customHeight="1">
      <c r="A123" s="99" t="str">
        <f t="shared" si="24"/>
        <v>115.4.1125</v>
      </c>
      <c r="B123" s="99" t="str">
        <f t="shared" si="25"/>
        <v>335.4.1125</v>
      </c>
      <c r="C123" s="99" t="str">
        <f t="shared" si="26"/>
        <v>335.4.1125</v>
      </c>
      <c r="D123" s="99" t="str">
        <f t="shared" si="27"/>
        <v>335.4.1125</v>
      </c>
      <c r="E123" s="99" t="str">
        <f t="shared" si="28"/>
        <v>335.4.1125</v>
      </c>
      <c r="F123" s="99" t="str">
        <f t="shared" si="29"/>
        <v>335.4.1125</v>
      </c>
      <c r="G123" s="99" t="str">
        <f t="shared" si="30"/>
        <v>N/A5.4.1125</v>
      </c>
      <c r="H123" s="99" t="str">
        <f t="shared" si="31"/>
        <v>335.4.1125</v>
      </c>
      <c r="I123" s="99" t="str">
        <f t="shared" si="32"/>
        <v>N/A5.4.1125</v>
      </c>
      <c r="J123" s="99" t="str">
        <f t="shared" si="33"/>
        <v>335.4.1125</v>
      </c>
      <c r="K123" s="99" t="str">
        <f t="shared" si="19"/>
        <v>445.4.1125</v>
      </c>
      <c r="L123" s="99" t="str">
        <f t="shared" si="20"/>
        <v>22D5.4.1125</v>
      </c>
      <c r="M123" s="99" t="str">
        <f t="shared" si="21"/>
        <v>22N5.4.1125</v>
      </c>
      <c r="N123" s="99" t="str">
        <f t="shared" si="22"/>
        <v>555.4.1125</v>
      </c>
      <c r="O123" s="99" t="str">
        <f t="shared" si="23"/>
        <v>225.4.1125</v>
      </c>
      <c r="P123" s="14" t="str">
        <f t="shared" si="34"/>
        <v>5.4.1125</v>
      </c>
      <c r="R123" s="27" t="s">
        <v>383</v>
      </c>
      <c r="S123" s="22" t="s">
        <v>384</v>
      </c>
      <c r="T123" s="23">
        <v>2016170010125</v>
      </c>
      <c r="U123" s="22" t="s">
        <v>385</v>
      </c>
      <c r="V123" s="16" t="s">
        <v>386</v>
      </c>
      <c r="W123" s="11">
        <v>2365000000</v>
      </c>
      <c r="X123" s="11">
        <v>0</v>
      </c>
      <c r="Y123" s="11">
        <v>0</v>
      </c>
      <c r="Z123" s="11">
        <v>0</v>
      </c>
      <c r="AA123" s="11">
        <v>0</v>
      </c>
      <c r="AB123" s="11">
        <v>0</v>
      </c>
      <c r="AC123" s="11">
        <v>0</v>
      </c>
      <c r="AD123" s="11">
        <v>0</v>
      </c>
      <c r="AE123" s="11">
        <v>0</v>
      </c>
      <c r="AF123" s="11">
        <v>0</v>
      </c>
      <c r="AG123" s="11">
        <v>0</v>
      </c>
      <c r="AH123" s="11">
        <v>0</v>
      </c>
      <c r="AI123" s="11">
        <v>0</v>
      </c>
      <c r="AJ123" s="11">
        <v>0</v>
      </c>
      <c r="AK123" s="11">
        <v>0</v>
      </c>
      <c r="AL123" s="19">
        <f t="shared" si="35"/>
        <v>2365000000</v>
      </c>
      <c r="AM123" s="22" t="s">
        <v>346</v>
      </c>
    </row>
    <row r="124" spans="1:39" s="14" customFormat="1" ht="88.5" customHeight="1">
      <c r="A124" s="99" t="str">
        <f t="shared" si="24"/>
        <v>114.4.1102</v>
      </c>
      <c r="B124" s="99" t="str">
        <f t="shared" si="25"/>
        <v>334.4.1102</v>
      </c>
      <c r="C124" s="99" t="str">
        <f t="shared" si="26"/>
        <v>334.4.1102</v>
      </c>
      <c r="D124" s="99" t="str">
        <f t="shared" si="27"/>
        <v>334.4.1102</v>
      </c>
      <c r="E124" s="99" t="str">
        <f t="shared" si="28"/>
        <v>334.4.1102</v>
      </c>
      <c r="F124" s="99" t="str">
        <f t="shared" si="29"/>
        <v>334.4.1102</v>
      </c>
      <c r="G124" s="99" t="str">
        <f t="shared" si="30"/>
        <v>N/A4.4.1102</v>
      </c>
      <c r="H124" s="99" t="str">
        <f t="shared" si="31"/>
        <v>334.4.1102</v>
      </c>
      <c r="I124" s="99" t="str">
        <f t="shared" si="32"/>
        <v>N/A4.4.1102</v>
      </c>
      <c r="J124" s="99" t="str">
        <f t="shared" si="33"/>
        <v>334.4.1102</v>
      </c>
      <c r="K124" s="99" t="str">
        <f t="shared" si="19"/>
        <v>444.4.1102</v>
      </c>
      <c r="L124" s="99" t="str">
        <f t="shared" si="20"/>
        <v>22D4.4.1102</v>
      </c>
      <c r="M124" s="99" t="str">
        <f t="shared" si="21"/>
        <v>22N4.4.1102</v>
      </c>
      <c r="N124" s="99" t="str">
        <f t="shared" si="22"/>
        <v>554.4.1102</v>
      </c>
      <c r="O124" s="99" t="str">
        <f t="shared" si="23"/>
        <v>224.4.1102</v>
      </c>
      <c r="P124" s="14" t="str">
        <f t="shared" si="34"/>
        <v>4.4.1102</v>
      </c>
      <c r="R124" s="25" t="s">
        <v>94</v>
      </c>
      <c r="S124" s="16" t="s">
        <v>95</v>
      </c>
      <c r="T124" s="23">
        <v>2016170010102</v>
      </c>
      <c r="U124" s="22" t="s">
        <v>344</v>
      </c>
      <c r="V124" s="16" t="s">
        <v>345</v>
      </c>
      <c r="W124" s="118">
        <v>6364084776</v>
      </c>
      <c r="X124" s="11">
        <v>0</v>
      </c>
      <c r="Y124" s="11">
        <v>0</v>
      </c>
      <c r="Z124" s="11">
        <v>0</v>
      </c>
      <c r="AA124" s="11">
        <v>0</v>
      </c>
      <c r="AB124" s="11">
        <v>0</v>
      </c>
      <c r="AC124" s="11">
        <v>0</v>
      </c>
      <c r="AD124" s="11">
        <v>0</v>
      </c>
      <c r="AE124" s="11">
        <v>0</v>
      </c>
      <c r="AF124" s="11">
        <v>0</v>
      </c>
      <c r="AG124" s="11">
        <v>0</v>
      </c>
      <c r="AH124" s="11">
        <v>0</v>
      </c>
      <c r="AI124" s="11">
        <v>0</v>
      </c>
      <c r="AJ124" s="11">
        <v>0</v>
      </c>
      <c r="AK124" s="11">
        <v>0</v>
      </c>
      <c r="AL124" s="19">
        <f t="shared" si="35"/>
        <v>6364084776</v>
      </c>
      <c r="AM124" s="22" t="s">
        <v>346</v>
      </c>
    </row>
    <row r="125" spans="1:39" s="14" customFormat="1" ht="56.25" customHeight="1">
      <c r="A125" s="99" t="str">
        <f t="shared" si="24"/>
        <v>113.2.1042</v>
      </c>
      <c r="B125" s="99" t="str">
        <f t="shared" si="25"/>
        <v>333.2.1042</v>
      </c>
      <c r="C125" s="99" t="str">
        <f t="shared" si="26"/>
        <v>333.2.1042</v>
      </c>
      <c r="D125" s="99" t="str">
        <f t="shared" si="27"/>
        <v>333.2.1042</v>
      </c>
      <c r="E125" s="99" t="str">
        <f t="shared" si="28"/>
        <v>333.2.1042</v>
      </c>
      <c r="F125" s="99" t="str">
        <f t="shared" si="29"/>
        <v>333.2.1042</v>
      </c>
      <c r="G125" s="99" t="str">
        <f t="shared" si="30"/>
        <v>N/A3.2.1042</v>
      </c>
      <c r="H125" s="99" t="str">
        <f t="shared" si="31"/>
        <v>333.2.1042</v>
      </c>
      <c r="I125" s="99" t="str">
        <f t="shared" si="32"/>
        <v>N/A3.2.1042</v>
      </c>
      <c r="J125" s="99" t="str">
        <f t="shared" si="33"/>
        <v>333.2.1042</v>
      </c>
      <c r="K125" s="99" t="str">
        <f t="shared" si="19"/>
        <v>443.2.1042</v>
      </c>
      <c r="L125" s="99" t="str">
        <f t="shared" si="20"/>
        <v>22D3.2.1042</v>
      </c>
      <c r="M125" s="99" t="str">
        <f t="shared" si="21"/>
        <v>22N3.2.1042</v>
      </c>
      <c r="N125" s="99" t="str">
        <f t="shared" si="22"/>
        <v>553.2.1042</v>
      </c>
      <c r="O125" s="99" t="str">
        <f t="shared" si="23"/>
        <v>223.2.1042</v>
      </c>
      <c r="P125" s="14" t="str">
        <f t="shared" si="34"/>
        <v>3.2.1042</v>
      </c>
      <c r="R125" s="24" t="s">
        <v>387</v>
      </c>
      <c r="S125" s="16" t="s">
        <v>86</v>
      </c>
      <c r="T125" s="23">
        <v>2016170010042</v>
      </c>
      <c r="U125" s="22" t="s">
        <v>87</v>
      </c>
      <c r="V125" s="22" t="s">
        <v>88</v>
      </c>
      <c r="W125" s="118">
        <v>110440000</v>
      </c>
      <c r="X125" s="11">
        <v>0</v>
      </c>
      <c r="Y125" s="11">
        <v>0</v>
      </c>
      <c r="Z125" s="11">
        <v>0</v>
      </c>
      <c r="AA125" s="11">
        <v>0</v>
      </c>
      <c r="AB125" s="11">
        <v>0</v>
      </c>
      <c r="AC125" s="11">
        <v>0</v>
      </c>
      <c r="AD125" s="11">
        <v>0</v>
      </c>
      <c r="AE125" s="11">
        <v>0</v>
      </c>
      <c r="AF125" s="11">
        <v>0</v>
      </c>
      <c r="AG125" s="11">
        <v>0</v>
      </c>
      <c r="AH125" s="11">
        <v>0</v>
      </c>
      <c r="AI125" s="11">
        <v>0</v>
      </c>
      <c r="AJ125" s="11">
        <v>0</v>
      </c>
      <c r="AK125" s="11">
        <v>0</v>
      </c>
      <c r="AL125" s="19">
        <f t="shared" si="35"/>
        <v>110440000</v>
      </c>
      <c r="AM125" s="22" t="s">
        <v>388</v>
      </c>
    </row>
    <row r="126" spans="1:39" s="14" customFormat="1" ht="75" customHeight="1">
      <c r="A126" s="99" t="str">
        <f t="shared" si="24"/>
        <v>114.1.1045</v>
      </c>
      <c r="B126" s="99" t="str">
        <f t="shared" si="25"/>
        <v>334.1.1045</v>
      </c>
      <c r="C126" s="99" t="str">
        <f t="shared" si="26"/>
        <v>334.1.1045</v>
      </c>
      <c r="D126" s="99" t="str">
        <f t="shared" si="27"/>
        <v>334.1.1045</v>
      </c>
      <c r="E126" s="99" t="str">
        <f t="shared" si="28"/>
        <v>334.1.1045</v>
      </c>
      <c r="F126" s="99" t="str">
        <f t="shared" si="29"/>
        <v>334.1.1045</v>
      </c>
      <c r="G126" s="99" t="str">
        <f t="shared" si="30"/>
        <v>N/A4.1.1045</v>
      </c>
      <c r="H126" s="99" t="str">
        <f t="shared" si="31"/>
        <v>334.1.1045</v>
      </c>
      <c r="I126" s="99" t="str">
        <f t="shared" si="32"/>
        <v>N/A4.1.1045</v>
      </c>
      <c r="J126" s="99" t="str">
        <f t="shared" si="33"/>
        <v>334.1.1045</v>
      </c>
      <c r="K126" s="99" t="str">
        <f t="shared" si="19"/>
        <v>444.1.1045</v>
      </c>
      <c r="L126" s="99" t="str">
        <f t="shared" si="20"/>
        <v>22D4.1.1045</v>
      </c>
      <c r="M126" s="99" t="str">
        <f t="shared" si="21"/>
        <v>22N4.1.1045</v>
      </c>
      <c r="N126" s="99" t="str">
        <f t="shared" si="22"/>
        <v>554.1.1045</v>
      </c>
      <c r="O126" s="99" t="str">
        <f t="shared" si="23"/>
        <v>224.1.1045</v>
      </c>
      <c r="P126" s="14" t="str">
        <f t="shared" si="34"/>
        <v>4.1.1045</v>
      </c>
      <c r="R126" s="25" t="s">
        <v>389</v>
      </c>
      <c r="S126" s="16" t="s">
        <v>158</v>
      </c>
      <c r="T126" s="23">
        <v>2016170010045</v>
      </c>
      <c r="U126" s="22" t="s">
        <v>390</v>
      </c>
      <c r="V126" s="22" t="s">
        <v>391</v>
      </c>
      <c r="W126" s="118">
        <v>99483543</v>
      </c>
      <c r="X126" s="11">
        <v>0</v>
      </c>
      <c r="Y126" s="11">
        <v>0</v>
      </c>
      <c r="Z126" s="11">
        <v>0</v>
      </c>
      <c r="AA126" s="11">
        <v>0</v>
      </c>
      <c r="AB126" s="11">
        <v>0</v>
      </c>
      <c r="AC126" s="11">
        <v>0</v>
      </c>
      <c r="AD126" s="11">
        <v>0</v>
      </c>
      <c r="AE126" s="11">
        <v>0</v>
      </c>
      <c r="AF126" s="11">
        <v>0</v>
      </c>
      <c r="AG126" s="11">
        <v>0</v>
      </c>
      <c r="AH126" s="11">
        <v>0</v>
      </c>
      <c r="AI126" s="11">
        <v>0</v>
      </c>
      <c r="AJ126" s="11">
        <v>0</v>
      </c>
      <c r="AK126" s="11">
        <v>0</v>
      </c>
      <c r="AL126" s="19">
        <f t="shared" si="35"/>
        <v>99483543</v>
      </c>
      <c r="AM126" s="22" t="s">
        <v>420</v>
      </c>
    </row>
    <row r="127" spans="1:39" s="14" customFormat="1" ht="63" customHeight="1">
      <c r="A127" s="99" t="str">
        <f t="shared" si="24"/>
        <v>111.3.2129</v>
      </c>
      <c r="B127" s="99" t="str">
        <f t="shared" si="25"/>
        <v>331.3.2129</v>
      </c>
      <c r="C127" s="99" t="str">
        <f t="shared" si="26"/>
        <v>331.3.2129</v>
      </c>
      <c r="D127" s="99" t="str">
        <f t="shared" si="27"/>
        <v>331.3.2129</v>
      </c>
      <c r="E127" s="99" t="str">
        <f t="shared" si="28"/>
        <v>331.3.2129</v>
      </c>
      <c r="F127" s="99" t="str">
        <f t="shared" si="29"/>
        <v>331.3.2129</v>
      </c>
      <c r="G127" s="99" t="str">
        <f t="shared" si="30"/>
        <v>N/A1.3.2129</v>
      </c>
      <c r="H127" s="99" t="str">
        <f t="shared" si="31"/>
        <v>331.3.2129</v>
      </c>
      <c r="I127" s="99" t="str">
        <f t="shared" si="32"/>
        <v>N/A1.3.2129</v>
      </c>
      <c r="J127" s="99" t="str">
        <f t="shared" si="33"/>
        <v>331.3.2129</v>
      </c>
      <c r="K127" s="99" t="str">
        <f t="shared" si="19"/>
        <v>441.3.2129</v>
      </c>
      <c r="L127" s="99" t="str">
        <f t="shared" si="20"/>
        <v>22D1.3.2129</v>
      </c>
      <c r="M127" s="99" t="str">
        <f t="shared" si="21"/>
        <v>22N1.3.2129</v>
      </c>
      <c r="N127" s="99" t="str">
        <f t="shared" si="22"/>
        <v>551.3.2129</v>
      </c>
      <c r="O127" s="99" t="str">
        <f t="shared" si="23"/>
        <v>221.3.2129</v>
      </c>
      <c r="P127" s="14" t="str">
        <f t="shared" si="34"/>
        <v>1.3.2129</v>
      </c>
      <c r="R127" s="15" t="s">
        <v>112</v>
      </c>
      <c r="S127" s="16" t="s">
        <v>113</v>
      </c>
      <c r="T127" s="23">
        <v>2016170010129</v>
      </c>
      <c r="U127" s="22" t="s">
        <v>392</v>
      </c>
      <c r="V127" s="16" t="s">
        <v>393</v>
      </c>
      <c r="W127" s="118">
        <f>SUMIF(Hoja1!$S$4:$S$481,POAI!A127,Hoja1!$T$4:$T$481)</f>
        <v>0</v>
      </c>
      <c r="X127" s="11">
        <v>0</v>
      </c>
      <c r="Y127" s="11">
        <v>0</v>
      </c>
      <c r="Z127" s="11">
        <v>0</v>
      </c>
      <c r="AA127" s="11">
        <v>0</v>
      </c>
      <c r="AB127" s="11">
        <v>0</v>
      </c>
      <c r="AC127" s="11">
        <v>0</v>
      </c>
      <c r="AD127" s="11">
        <v>0</v>
      </c>
      <c r="AE127" s="11">
        <v>0</v>
      </c>
      <c r="AF127" s="11">
        <v>0</v>
      </c>
      <c r="AG127" s="11">
        <v>0</v>
      </c>
      <c r="AH127" s="11">
        <v>0</v>
      </c>
      <c r="AI127" s="11">
        <v>0</v>
      </c>
      <c r="AJ127" s="11">
        <v>0</v>
      </c>
      <c r="AK127" s="11">
        <v>0</v>
      </c>
      <c r="AL127" s="19">
        <f t="shared" si="35"/>
        <v>0</v>
      </c>
      <c r="AM127" s="22" t="s">
        <v>424</v>
      </c>
    </row>
    <row r="128" spans="1:39" s="14" customFormat="1" ht="72.75" customHeight="1">
      <c r="A128" s="99" t="str">
        <f t="shared" si="24"/>
        <v>112.3.1108</v>
      </c>
      <c r="B128" s="99" t="str">
        <f t="shared" si="25"/>
        <v>332.3.1108</v>
      </c>
      <c r="C128" s="99" t="str">
        <f t="shared" si="26"/>
        <v>332.3.1108</v>
      </c>
      <c r="D128" s="99" t="str">
        <f t="shared" si="27"/>
        <v>332.3.1108</v>
      </c>
      <c r="E128" s="99" t="str">
        <f t="shared" si="28"/>
        <v>332.3.1108</v>
      </c>
      <c r="F128" s="99" t="str">
        <f t="shared" si="29"/>
        <v>332.3.1108</v>
      </c>
      <c r="G128" s="99" t="str">
        <f t="shared" si="30"/>
        <v>N/A2.3.1108</v>
      </c>
      <c r="H128" s="99" t="str">
        <f t="shared" si="31"/>
        <v>332.3.1108</v>
      </c>
      <c r="I128" s="99" t="str">
        <f t="shared" si="32"/>
        <v>N/A2.3.1108</v>
      </c>
      <c r="J128" s="99" t="str">
        <f t="shared" si="33"/>
        <v>332.3.1108</v>
      </c>
      <c r="K128" s="99" t="str">
        <f t="shared" si="19"/>
        <v>442.3.1108</v>
      </c>
      <c r="L128" s="99" t="str">
        <f t="shared" si="20"/>
        <v>22D2.3.1108</v>
      </c>
      <c r="M128" s="99" t="str">
        <f t="shared" si="21"/>
        <v>22N2.3.1108</v>
      </c>
      <c r="N128" s="99" t="str">
        <f t="shared" si="22"/>
        <v>552.3.1108</v>
      </c>
      <c r="O128" s="99" t="str">
        <f t="shared" si="23"/>
        <v>222.3.1108</v>
      </c>
      <c r="P128" s="14" t="str">
        <f t="shared" si="34"/>
        <v>2.3.1108</v>
      </c>
      <c r="R128" s="30" t="s">
        <v>394</v>
      </c>
      <c r="S128" s="22" t="s">
        <v>374</v>
      </c>
      <c r="T128" s="23">
        <v>2016170010108</v>
      </c>
      <c r="U128" s="22" t="s">
        <v>374</v>
      </c>
      <c r="V128" s="16" t="s">
        <v>375</v>
      </c>
      <c r="W128" s="118">
        <v>2259000000</v>
      </c>
      <c r="X128" s="11">
        <v>0</v>
      </c>
      <c r="Y128" s="11">
        <v>0</v>
      </c>
      <c r="Z128" s="11">
        <v>0</v>
      </c>
      <c r="AA128" s="11">
        <v>0</v>
      </c>
      <c r="AB128" s="11">
        <v>0</v>
      </c>
      <c r="AC128" s="11">
        <v>0</v>
      </c>
      <c r="AD128" s="11">
        <v>0</v>
      </c>
      <c r="AE128" s="11">
        <v>0</v>
      </c>
      <c r="AF128" s="11">
        <v>0</v>
      </c>
      <c r="AG128" s="11">
        <v>0</v>
      </c>
      <c r="AH128" s="11">
        <v>0</v>
      </c>
      <c r="AI128" s="11">
        <v>0</v>
      </c>
      <c r="AJ128" s="11">
        <f>SUMIF(Hoja1!$S$4:$S$481,POAI!N128,Hoja1!$T$4:$T$481)</f>
        <v>0</v>
      </c>
      <c r="AK128" s="114">
        <f>SUMIF(Hoja1!$S$4:$S$481,POAI!O128,Hoja1!$T$4:$T$481)</f>
        <v>0</v>
      </c>
      <c r="AL128" s="19">
        <f t="shared" si="35"/>
        <v>2259000000</v>
      </c>
      <c r="AM128" s="22" t="s">
        <v>371</v>
      </c>
    </row>
    <row r="129" spans="1:39" s="14" customFormat="1" ht="81.75" customHeight="1">
      <c r="A129" s="99" t="str">
        <f t="shared" si="24"/>
        <v>111.3.1132</v>
      </c>
      <c r="B129" s="99" t="str">
        <f t="shared" si="25"/>
        <v>331.3.1132</v>
      </c>
      <c r="C129" s="99" t="str">
        <f t="shared" si="26"/>
        <v>331.3.1132</v>
      </c>
      <c r="D129" s="99" t="str">
        <f t="shared" si="27"/>
        <v>331.3.1132</v>
      </c>
      <c r="E129" s="99" t="str">
        <f t="shared" si="28"/>
        <v>331.3.1132</v>
      </c>
      <c r="F129" s="99" t="str">
        <f t="shared" si="29"/>
        <v>331.3.1132</v>
      </c>
      <c r="G129" s="99" t="str">
        <f t="shared" si="30"/>
        <v>N/A1.3.1132</v>
      </c>
      <c r="H129" s="99" t="str">
        <f t="shared" si="31"/>
        <v>331.3.1132</v>
      </c>
      <c r="I129" s="99" t="str">
        <f t="shared" si="32"/>
        <v>N/A1.3.1132</v>
      </c>
      <c r="J129" s="99" t="str">
        <f t="shared" si="33"/>
        <v>331.3.1132</v>
      </c>
      <c r="K129" s="99" t="str">
        <f t="shared" si="19"/>
        <v>441.3.1132</v>
      </c>
      <c r="L129" s="99" t="str">
        <f t="shared" si="20"/>
        <v>22D1.3.1132</v>
      </c>
      <c r="M129" s="99" t="str">
        <f t="shared" si="21"/>
        <v>22N1.3.1132</v>
      </c>
      <c r="N129" s="99" t="str">
        <f t="shared" si="22"/>
        <v>551.3.1132</v>
      </c>
      <c r="O129" s="99" t="str">
        <f t="shared" si="23"/>
        <v>221.3.1132</v>
      </c>
      <c r="P129" s="14" t="str">
        <f t="shared" si="34"/>
        <v>1.3.1132</v>
      </c>
      <c r="R129" s="15" t="s">
        <v>108</v>
      </c>
      <c r="S129" s="16" t="s">
        <v>109</v>
      </c>
      <c r="T129" s="23">
        <v>2016170010132</v>
      </c>
      <c r="U129" s="22" t="s">
        <v>395</v>
      </c>
      <c r="V129" s="16" t="s">
        <v>396</v>
      </c>
      <c r="W129" s="118">
        <v>150000000</v>
      </c>
      <c r="X129" s="11">
        <v>0</v>
      </c>
      <c r="Y129" s="11">
        <v>0</v>
      </c>
      <c r="Z129" s="11">
        <v>0</v>
      </c>
      <c r="AA129" s="11">
        <v>0</v>
      </c>
      <c r="AB129" s="11">
        <v>0</v>
      </c>
      <c r="AC129" s="11">
        <v>0</v>
      </c>
      <c r="AD129" s="11">
        <v>0</v>
      </c>
      <c r="AE129" s="11">
        <v>0</v>
      </c>
      <c r="AF129" s="11">
        <v>0</v>
      </c>
      <c r="AG129" s="11">
        <v>0</v>
      </c>
      <c r="AH129" s="11">
        <v>0</v>
      </c>
      <c r="AI129" s="11">
        <v>0</v>
      </c>
      <c r="AJ129" s="11">
        <v>0</v>
      </c>
      <c r="AK129" s="11">
        <v>0</v>
      </c>
      <c r="AL129" s="19">
        <f t="shared" si="35"/>
        <v>150000000</v>
      </c>
      <c r="AM129" s="22" t="s">
        <v>424</v>
      </c>
    </row>
    <row r="130" spans="1:39" s="14" customFormat="1" ht="51" customHeight="1">
      <c r="A130" s="99" t="str">
        <f t="shared" si="24"/>
        <v>114.1.1133</v>
      </c>
      <c r="B130" s="99" t="str">
        <f t="shared" si="25"/>
        <v>334.1.1133</v>
      </c>
      <c r="C130" s="99" t="str">
        <f t="shared" si="26"/>
        <v>334.1.1133</v>
      </c>
      <c r="D130" s="99" t="str">
        <f t="shared" si="27"/>
        <v>334.1.1133</v>
      </c>
      <c r="E130" s="99" t="str">
        <f t="shared" si="28"/>
        <v>334.1.1133</v>
      </c>
      <c r="F130" s="99" t="str">
        <f t="shared" si="29"/>
        <v>334.1.1133</v>
      </c>
      <c r="G130" s="99" t="str">
        <f t="shared" si="30"/>
        <v>N/A4.1.1133</v>
      </c>
      <c r="H130" s="99" t="str">
        <f t="shared" si="31"/>
        <v>334.1.1133</v>
      </c>
      <c r="I130" s="99" t="str">
        <f t="shared" si="32"/>
        <v>N/A4.1.1133</v>
      </c>
      <c r="J130" s="99" t="str">
        <f t="shared" si="33"/>
        <v>334.1.1133</v>
      </c>
      <c r="K130" s="99" t="str">
        <f aca="true" t="shared" si="36" ref="K130:K137">CONCATENATE(AG$2,$P130)</f>
        <v>444.1.1133</v>
      </c>
      <c r="L130" s="99" t="str">
        <f aca="true" t="shared" si="37" ref="L130:L137">CONCATENATE(AH$2,$P130)</f>
        <v>22D4.1.1133</v>
      </c>
      <c r="M130" s="99" t="str">
        <f aca="true" t="shared" si="38" ref="M130:M137">CONCATENATE(AI$2,$P130)</f>
        <v>22N4.1.1133</v>
      </c>
      <c r="N130" s="99" t="str">
        <f aca="true" t="shared" si="39" ref="N130:N137">CONCATENATE(AJ$2,$P130)</f>
        <v>554.1.1133</v>
      </c>
      <c r="O130" s="99" t="str">
        <f aca="true" t="shared" si="40" ref="O130:O137">CONCATENATE(AK$2,$P130)</f>
        <v>224.1.1133</v>
      </c>
      <c r="P130" s="14" t="str">
        <f t="shared" si="34"/>
        <v>4.1.1133</v>
      </c>
      <c r="R130" s="25" t="s">
        <v>389</v>
      </c>
      <c r="S130" s="16" t="s">
        <v>161</v>
      </c>
      <c r="T130" s="23">
        <v>2016170010133</v>
      </c>
      <c r="U130" s="22" t="s">
        <v>397</v>
      </c>
      <c r="V130" s="22" t="s">
        <v>398</v>
      </c>
      <c r="W130" s="118">
        <v>394050000</v>
      </c>
      <c r="X130" s="11">
        <v>0</v>
      </c>
      <c r="Y130" s="11"/>
      <c r="Z130" s="11">
        <v>0</v>
      </c>
      <c r="AA130" s="11">
        <v>0</v>
      </c>
      <c r="AB130" s="11">
        <v>0</v>
      </c>
      <c r="AC130" s="11">
        <v>0</v>
      </c>
      <c r="AD130" s="11">
        <v>0</v>
      </c>
      <c r="AE130" s="11">
        <v>0</v>
      </c>
      <c r="AF130" s="11">
        <v>0</v>
      </c>
      <c r="AG130" s="11">
        <v>0</v>
      </c>
      <c r="AH130" s="11">
        <v>0</v>
      </c>
      <c r="AI130" s="11">
        <v>0</v>
      </c>
      <c r="AJ130" s="11">
        <v>0</v>
      </c>
      <c r="AK130" s="11">
        <v>0</v>
      </c>
      <c r="AL130" s="19">
        <f t="shared" si="35"/>
        <v>394050000</v>
      </c>
      <c r="AM130" s="22" t="s">
        <v>407</v>
      </c>
    </row>
    <row r="131" spans="1:39" s="14" customFormat="1" ht="85.5" customHeight="1">
      <c r="A131" s="99" t="str">
        <f aca="true" t="shared" si="41" ref="A131:A137">CONCATENATE(W$2,$P131)</f>
        <v>114.1.1128</v>
      </c>
      <c r="B131" s="99" t="str">
        <f aca="true" t="shared" si="42" ref="B131:B137">CONCATENATE(X$2,$P131)</f>
        <v>334.1.1128</v>
      </c>
      <c r="C131" s="99" t="str">
        <f aca="true" t="shared" si="43" ref="C131:C137">CONCATENATE(Y$2,$P131)</f>
        <v>334.1.1128</v>
      </c>
      <c r="D131" s="99" t="str">
        <f aca="true" t="shared" si="44" ref="D131:D137">CONCATENATE(Z$2,$P131)</f>
        <v>334.1.1128</v>
      </c>
      <c r="E131" s="99" t="str">
        <f aca="true" t="shared" si="45" ref="E131:E137">CONCATENATE(AA$2,$P131)</f>
        <v>334.1.1128</v>
      </c>
      <c r="F131" s="99" t="str">
        <f aca="true" t="shared" si="46" ref="F131:F137">CONCATENATE(AB$2,$P131)</f>
        <v>334.1.1128</v>
      </c>
      <c r="G131" s="99" t="str">
        <f aca="true" t="shared" si="47" ref="G131:G137">CONCATENATE(AC$2,$P131)</f>
        <v>N/A4.1.1128</v>
      </c>
      <c r="H131" s="99" t="str">
        <f aca="true" t="shared" si="48" ref="H131:H137">CONCATENATE(AD$2,$P131)</f>
        <v>334.1.1128</v>
      </c>
      <c r="I131" s="99" t="str">
        <f aca="true" t="shared" si="49" ref="I131:I137">CONCATENATE(AE$2,$P131)</f>
        <v>N/A4.1.1128</v>
      </c>
      <c r="J131" s="99" t="str">
        <f aca="true" t="shared" si="50" ref="J131:J137">CONCATENATE(AF$2,$P131)</f>
        <v>334.1.1128</v>
      </c>
      <c r="K131" s="99" t="str">
        <f t="shared" si="36"/>
        <v>444.1.1128</v>
      </c>
      <c r="L131" s="99" t="str">
        <f t="shared" si="37"/>
        <v>22D4.1.1128</v>
      </c>
      <c r="M131" s="99" t="str">
        <f t="shared" si="38"/>
        <v>22N4.1.1128</v>
      </c>
      <c r="N131" s="99" t="str">
        <f t="shared" si="39"/>
        <v>554.1.1128</v>
      </c>
      <c r="O131" s="99" t="str">
        <f t="shared" si="40"/>
        <v>224.1.1128</v>
      </c>
      <c r="P131" s="14" t="str">
        <f aca="true" t="shared" si="51" ref="P131:P137">CONCATENATE(R131,(MID(T131,11,3)))</f>
        <v>4.1.1128</v>
      </c>
      <c r="R131" s="25" t="s">
        <v>389</v>
      </c>
      <c r="S131" s="16" t="s">
        <v>428</v>
      </c>
      <c r="T131" s="23">
        <v>2016170010128</v>
      </c>
      <c r="U131" s="22" t="s">
        <v>429</v>
      </c>
      <c r="V131" s="22" t="s">
        <v>396</v>
      </c>
      <c r="W131" s="118">
        <f>SUMIF(Hoja1!$S$4:$S$481,POAI!A131,Hoja1!$T$4:$T$481)</f>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9">
        <f>SUM(W131:AK131)</f>
        <v>0</v>
      </c>
      <c r="AM131" s="22" t="s">
        <v>424</v>
      </c>
    </row>
    <row r="132" spans="1:39" s="14" customFormat="1" ht="66" customHeight="1">
      <c r="A132" s="99" t="str">
        <f t="shared" si="41"/>
        <v>114.1.1134</v>
      </c>
      <c r="B132" s="99" t="str">
        <f t="shared" si="42"/>
        <v>334.1.1134</v>
      </c>
      <c r="C132" s="99" t="str">
        <f t="shared" si="43"/>
        <v>334.1.1134</v>
      </c>
      <c r="D132" s="99" t="str">
        <f t="shared" si="44"/>
        <v>334.1.1134</v>
      </c>
      <c r="E132" s="99" t="str">
        <f t="shared" si="45"/>
        <v>334.1.1134</v>
      </c>
      <c r="F132" s="99" t="str">
        <f t="shared" si="46"/>
        <v>334.1.1134</v>
      </c>
      <c r="G132" s="99" t="str">
        <f t="shared" si="47"/>
        <v>N/A4.1.1134</v>
      </c>
      <c r="H132" s="99" t="str">
        <f t="shared" si="48"/>
        <v>334.1.1134</v>
      </c>
      <c r="I132" s="99" t="str">
        <f t="shared" si="49"/>
        <v>N/A4.1.1134</v>
      </c>
      <c r="J132" s="99" t="str">
        <f t="shared" si="50"/>
        <v>334.1.1134</v>
      </c>
      <c r="K132" s="99" t="str">
        <f t="shared" si="36"/>
        <v>444.1.1134</v>
      </c>
      <c r="L132" s="99" t="str">
        <f t="shared" si="37"/>
        <v>22D4.1.1134</v>
      </c>
      <c r="M132" s="99" t="str">
        <f t="shared" si="38"/>
        <v>22N4.1.1134</v>
      </c>
      <c r="N132" s="99" t="str">
        <f t="shared" si="39"/>
        <v>554.1.1134</v>
      </c>
      <c r="O132" s="99" t="str">
        <f t="shared" si="40"/>
        <v>224.1.1134</v>
      </c>
      <c r="P132" s="14" t="str">
        <f t="shared" si="51"/>
        <v>4.1.1134</v>
      </c>
      <c r="R132" s="25" t="s">
        <v>389</v>
      </c>
      <c r="S132" s="16" t="s">
        <v>161</v>
      </c>
      <c r="T132" s="23">
        <v>2016170010134</v>
      </c>
      <c r="U132" s="22" t="s">
        <v>397</v>
      </c>
      <c r="V132" s="22" t="s">
        <v>399</v>
      </c>
      <c r="W132" s="118">
        <v>1835000000</v>
      </c>
      <c r="X132" s="11">
        <v>0</v>
      </c>
      <c r="Y132" s="11"/>
      <c r="Z132" s="11">
        <v>0</v>
      </c>
      <c r="AA132" s="11">
        <v>0</v>
      </c>
      <c r="AB132" s="11">
        <v>0</v>
      </c>
      <c r="AC132" s="11">
        <v>0</v>
      </c>
      <c r="AD132" s="11">
        <v>0</v>
      </c>
      <c r="AE132" s="11">
        <v>0</v>
      </c>
      <c r="AF132" s="11">
        <v>0</v>
      </c>
      <c r="AG132" s="11">
        <v>0</v>
      </c>
      <c r="AH132" s="11">
        <v>0</v>
      </c>
      <c r="AI132" s="11">
        <v>0</v>
      </c>
      <c r="AJ132" s="11">
        <v>0</v>
      </c>
      <c r="AK132" s="11">
        <v>0</v>
      </c>
      <c r="AL132" s="19">
        <f t="shared" si="35"/>
        <v>1835000000</v>
      </c>
      <c r="AM132" s="22" t="s">
        <v>407</v>
      </c>
    </row>
    <row r="133" spans="1:39" s="14" customFormat="1" ht="66" customHeight="1">
      <c r="A133" s="99" t="str">
        <f t="shared" si="41"/>
        <v>114.1.2044</v>
      </c>
      <c r="B133" s="99" t="str">
        <f t="shared" si="42"/>
        <v>334.1.2044</v>
      </c>
      <c r="C133" s="99" t="str">
        <f t="shared" si="43"/>
        <v>334.1.2044</v>
      </c>
      <c r="D133" s="99" t="str">
        <f t="shared" si="44"/>
        <v>334.1.2044</v>
      </c>
      <c r="E133" s="99" t="str">
        <f t="shared" si="45"/>
        <v>334.1.2044</v>
      </c>
      <c r="F133" s="99" t="str">
        <f t="shared" si="46"/>
        <v>334.1.2044</v>
      </c>
      <c r="G133" s="99" t="str">
        <f t="shared" si="47"/>
        <v>N/A4.1.2044</v>
      </c>
      <c r="H133" s="99" t="str">
        <f t="shared" si="48"/>
        <v>334.1.2044</v>
      </c>
      <c r="I133" s="99" t="str">
        <f t="shared" si="49"/>
        <v>N/A4.1.2044</v>
      </c>
      <c r="J133" s="99" t="str">
        <f t="shared" si="50"/>
        <v>334.1.2044</v>
      </c>
      <c r="K133" s="99" t="str">
        <f t="shared" si="36"/>
        <v>444.1.2044</v>
      </c>
      <c r="L133" s="99" t="str">
        <f t="shared" si="37"/>
        <v>22D4.1.2044</v>
      </c>
      <c r="M133" s="99" t="str">
        <f t="shared" si="38"/>
        <v>22N4.1.2044</v>
      </c>
      <c r="N133" s="99" t="str">
        <f t="shared" si="39"/>
        <v>554.1.2044</v>
      </c>
      <c r="O133" s="99" t="str">
        <f t="shared" si="40"/>
        <v>224.1.2044</v>
      </c>
      <c r="P133" s="14" t="str">
        <f t="shared" si="51"/>
        <v>4.1.2044</v>
      </c>
      <c r="R133" s="32" t="s">
        <v>157</v>
      </c>
      <c r="S133" s="16" t="s">
        <v>158</v>
      </c>
      <c r="T133" s="31">
        <v>2016170010044</v>
      </c>
      <c r="U133" s="33" t="s">
        <v>159</v>
      </c>
      <c r="V133" s="22" t="s">
        <v>160</v>
      </c>
      <c r="W133" s="118">
        <v>246574699</v>
      </c>
      <c r="X133" s="11">
        <v>0</v>
      </c>
      <c r="Y133" s="11">
        <v>0</v>
      </c>
      <c r="Z133" s="11">
        <v>0</v>
      </c>
      <c r="AA133" s="11">
        <v>0</v>
      </c>
      <c r="AB133" s="11">
        <v>0</v>
      </c>
      <c r="AC133" s="11">
        <v>0</v>
      </c>
      <c r="AD133" s="11">
        <v>0</v>
      </c>
      <c r="AE133" s="11">
        <v>0</v>
      </c>
      <c r="AF133" s="11">
        <v>0</v>
      </c>
      <c r="AG133" s="11">
        <v>0</v>
      </c>
      <c r="AH133" s="11">
        <v>0</v>
      </c>
      <c r="AI133" s="11">
        <v>0</v>
      </c>
      <c r="AJ133" s="11">
        <v>0</v>
      </c>
      <c r="AK133" s="11">
        <v>0</v>
      </c>
      <c r="AL133" s="19">
        <f>SUM(W133:AK133)</f>
        <v>246574699</v>
      </c>
      <c r="AM133" s="33" t="s">
        <v>407</v>
      </c>
    </row>
    <row r="134" spans="1:39" s="35" customFormat="1" ht="71.25" customHeight="1">
      <c r="A134" s="99" t="str">
        <f t="shared" si="41"/>
        <v>114.1.2134</v>
      </c>
      <c r="B134" s="99" t="str">
        <f t="shared" si="42"/>
        <v>334.1.2134</v>
      </c>
      <c r="C134" s="99" t="str">
        <f t="shared" si="43"/>
        <v>334.1.2134</v>
      </c>
      <c r="D134" s="99" t="str">
        <f t="shared" si="44"/>
        <v>334.1.2134</v>
      </c>
      <c r="E134" s="99" t="str">
        <f t="shared" si="45"/>
        <v>334.1.2134</v>
      </c>
      <c r="F134" s="99" t="str">
        <f t="shared" si="46"/>
        <v>334.1.2134</v>
      </c>
      <c r="G134" s="99" t="str">
        <f t="shared" si="47"/>
        <v>N/A4.1.2134</v>
      </c>
      <c r="H134" s="99" t="str">
        <f t="shared" si="48"/>
        <v>334.1.2134</v>
      </c>
      <c r="I134" s="99" t="str">
        <f t="shared" si="49"/>
        <v>N/A4.1.2134</v>
      </c>
      <c r="J134" s="99" t="str">
        <f t="shared" si="50"/>
        <v>334.1.2134</v>
      </c>
      <c r="K134" s="99" t="str">
        <f t="shared" si="36"/>
        <v>444.1.2134</v>
      </c>
      <c r="L134" s="99" t="str">
        <f t="shared" si="37"/>
        <v>22D4.1.2134</v>
      </c>
      <c r="M134" s="99" t="str">
        <f t="shared" si="38"/>
        <v>22N4.1.2134</v>
      </c>
      <c r="N134" s="99" t="str">
        <f t="shared" si="39"/>
        <v>554.1.2134</v>
      </c>
      <c r="O134" s="99" t="str">
        <f t="shared" si="40"/>
        <v>224.1.2134</v>
      </c>
      <c r="P134" s="14" t="str">
        <f t="shared" si="51"/>
        <v>4.1.2134</v>
      </c>
      <c r="Q134" s="14"/>
      <c r="R134" s="32" t="s">
        <v>157</v>
      </c>
      <c r="S134" s="33" t="s">
        <v>161</v>
      </c>
      <c r="T134" s="31">
        <v>2016170010134</v>
      </c>
      <c r="U134" s="33" t="s">
        <v>400</v>
      </c>
      <c r="V134" s="34" t="s">
        <v>399</v>
      </c>
      <c r="W134" s="118">
        <f>SUMIF(Hoja1!$S$4:$S$481,POAI!A134,Hoja1!$T$4:$T$481)</f>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9">
        <f t="shared" si="35"/>
        <v>0</v>
      </c>
      <c r="AM134" s="33" t="s">
        <v>407</v>
      </c>
    </row>
    <row r="135" spans="1:39" s="35" customFormat="1" ht="47.25" customHeight="1">
      <c r="A135" s="99" t="str">
        <f t="shared" si="41"/>
        <v>114.1.5135</v>
      </c>
      <c r="B135" s="99" t="str">
        <f t="shared" si="42"/>
        <v>334.1.5135</v>
      </c>
      <c r="C135" s="99" t="str">
        <f t="shared" si="43"/>
        <v>334.1.5135</v>
      </c>
      <c r="D135" s="99" t="str">
        <f t="shared" si="44"/>
        <v>334.1.5135</v>
      </c>
      <c r="E135" s="99" t="str">
        <f t="shared" si="45"/>
        <v>334.1.5135</v>
      </c>
      <c r="F135" s="99" t="str">
        <f t="shared" si="46"/>
        <v>334.1.5135</v>
      </c>
      <c r="G135" s="99" t="str">
        <f t="shared" si="47"/>
        <v>N/A4.1.5135</v>
      </c>
      <c r="H135" s="99" t="str">
        <f t="shared" si="48"/>
        <v>334.1.5135</v>
      </c>
      <c r="I135" s="99" t="str">
        <f t="shared" si="49"/>
        <v>N/A4.1.5135</v>
      </c>
      <c r="J135" s="99" t="str">
        <f t="shared" si="50"/>
        <v>334.1.5135</v>
      </c>
      <c r="K135" s="99" t="str">
        <f t="shared" si="36"/>
        <v>444.1.5135</v>
      </c>
      <c r="L135" s="99" t="str">
        <f t="shared" si="37"/>
        <v>22D4.1.5135</v>
      </c>
      <c r="M135" s="99" t="str">
        <f t="shared" si="38"/>
        <v>22N4.1.5135</v>
      </c>
      <c r="N135" s="99" t="str">
        <f t="shared" si="39"/>
        <v>554.1.5135</v>
      </c>
      <c r="O135" s="99" t="str">
        <f t="shared" si="40"/>
        <v>224.1.5135</v>
      </c>
      <c r="P135" s="14" t="str">
        <f t="shared" si="51"/>
        <v>4.1.5135</v>
      </c>
      <c r="Q135" s="14"/>
      <c r="R135" s="32" t="s">
        <v>401</v>
      </c>
      <c r="S135" s="33" t="s">
        <v>402</v>
      </c>
      <c r="T135" s="31">
        <v>2016170010135</v>
      </c>
      <c r="U135" s="33" t="s">
        <v>403</v>
      </c>
      <c r="V135" s="36" t="s">
        <v>404</v>
      </c>
      <c r="W135" s="118">
        <v>53250000</v>
      </c>
      <c r="X135" s="11">
        <v>0</v>
      </c>
      <c r="Y135" s="11">
        <v>0</v>
      </c>
      <c r="Z135" s="11">
        <v>0</v>
      </c>
      <c r="AA135" s="11">
        <v>0</v>
      </c>
      <c r="AB135" s="11">
        <v>0</v>
      </c>
      <c r="AC135" s="11">
        <v>0</v>
      </c>
      <c r="AD135" s="11">
        <v>0</v>
      </c>
      <c r="AE135" s="11">
        <v>0</v>
      </c>
      <c r="AF135" s="11">
        <v>0</v>
      </c>
      <c r="AG135" s="11">
        <v>0</v>
      </c>
      <c r="AH135" s="11">
        <v>0</v>
      </c>
      <c r="AI135" s="11">
        <v>0</v>
      </c>
      <c r="AJ135" s="11">
        <v>0</v>
      </c>
      <c r="AK135" s="114">
        <v>300000000</v>
      </c>
      <c r="AL135" s="19">
        <f t="shared" si="35"/>
        <v>353250000</v>
      </c>
      <c r="AM135" s="33" t="s">
        <v>407</v>
      </c>
    </row>
    <row r="136" spans="1:39" s="35" customFormat="1" ht="94.5" customHeight="1">
      <c r="A136" s="99" t="str">
        <f t="shared" si="41"/>
        <v>114.1.2136</v>
      </c>
      <c r="B136" s="99" t="str">
        <f t="shared" si="42"/>
        <v>334.1.2136</v>
      </c>
      <c r="C136" s="99" t="str">
        <f t="shared" si="43"/>
        <v>334.1.2136</v>
      </c>
      <c r="D136" s="99" t="str">
        <f t="shared" si="44"/>
        <v>334.1.2136</v>
      </c>
      <c r="E136" s="99" t="str">
        <f t="shared" si="45"/>
        <v>334.1.2136</v>
      </c>
      <c r="F136" s="99" t="str">
        <f t="shared" si="46"/>
        <v>334.1.2136</v>
      </c>
      <c r="G136" s="99" t="str">
        <f t="shared" si="47"/>
        <v>N/A4.1.2136</v>
      </c>
      <c r="H136" s="99" t="str">
        <f t="shared" si="48"/>
        <v>334.1.2136</v>
      </c>
      <c r="I136" s="99" t="str">
        <f t="shared" si="49"/>
        <v>N/A4.1.2136</v>
      </c>
      <c r="J136" s="99" t="str">
        <f t="shared" si="50"/>
        <v>334.1.2136</v>
      </c>
      <c r="K136" s="99" t="str">
        <f t="shared" si="36"/>
        <v>444.1.2136</v>
      </c>
      <c r="L136" s="99" t="str">
        <f t="shared" si="37"/>
        <v>22D4.1.2136</v>
      </c>
      <c r="M136" s="99" t="str">
        <f t="shared" si="38"/>
        <v>22N4.1.2136</v>
      </c>
      <c r="N136" s="99" t="str">
        <f t="shared" si="39"/>
        <v>554.1.2136</v>
      </c>
      <c r="O136" s="99" t="str">
        <f t="shared" si="40"/>
        <v>224.1.2136</v>
      </c>
      <c r="P136" s="14" t="str">
        <f t="shared" si="51"/>
        <v>4.1.2136</v>
      </c>
      <c r="Q136" s="14"/>
      <c r="R136" s="32" t="s">
        <v>157</v>
      </c>
      <c r="S136" s="33" t="s">
        <v>161</v>
      </c>
      <c r="T136" s="31">
        <v>2016170010136</v>
      </c>
      <c r="U136" s="33" t="s">
        <v>405</v>
      </c>
      <c r="V136" s="33" t="s">
        <v>406</v>
      </c>
      <c r="W136" s="118">
        <v>1501724923</v>
      </c>
      <c r="X136" s="11">
        <v>0</v>
      </c>
      <c r="Y136" s="11">
        <v>0</v>
      </c>
      <c r="Z136" s="11">
        <v>0</v>
      </c>
      <c r="AA136" s="11">
        <v>0</v>
      </c>
      <c r="AB136" s="11">
        <v>0</v>
      </c>
      <c r="AC136" s="11">
        <v>0</v>
      </c>
      <c r="AD136" s="11">
        <v>0</v>
      </c>
      <c r="AE136" s="11">
        <v>0</v>
      </c>
      <c r="AF136" s="11">
        <v>0</v>
      </c>
      <c r="AG136" s="11">
        <v>0</v>
      </c>
      <c r="AH136" s="11">
        <v>0</v>
      </c>
      <c r="AI136" s="11">
        <v>0</v>
      </c>
      <c r="AJ136" s="11">
        <v>0</v>
      </c>
      <c r="AK136" s="11">
        <v>0</v>
      </c>
      <c r="AL136" s="19">
        <f t="shared" si="35"/>
        <v>1501724923</v>
      </c>
      <c r="AM136" s="33" t="s">
        <v>407</v>
      </c>
    </row>
    <row r="137" spans="1:39" s="14" customFormat="1" ht="94.5" customHeight="1">
      <c r="A137" s="99" t="str">
        <f t="shared" si="41"/>
        <v>115.6.1137</v>
      </c>
      <c r="B137" s="99" t="str">
        <f t="shared" si="42"/>
        <v>335.6.1137</v>
      </c>
      <c r="C137" s="99" t="str">
        <f t="shared" si="43"/>
        <v>335.6.1137</v>
      </c>
      <c r="D137" s="99" t="str">
        <f t="shared" si="44"/>
        <v>335.6.1137</v>
      </c>
      <c r="E137" s="99" t="str">
        <f t="shared" si="45"/>
        <v>335.6.1137</v>
      </c>
      <c r="F137" s="99" t="str">
        <f t="shared" si="46"/>
        <v>335.6.1137</v>
      </c>
      <c r="G137" s="99" t="str">
        <f t="shared" si="47"/>
        <v>N/A5.6.1137</v>
      </c>
      <c r="H137" s="99" t="str">
        <f t="shared" si="48"/>
        <v>335.6.1137</v>
      </c>
      <c r="I137" s="99" t="str">
        <f t="shared" si="49"/>
        <v>N/A5.6.1137</v>
      </c>
      <c r="J137" s="99" t="str">
        <f t="shared" si="50"/>
        <v>335.6.1137</v>
      </c>
      <c r="K137" s="99" t="str">
        <f t="shared" si="36"/>
        <v>445.6.1137</v>
      </c>
      <c r="L137" s="99" t="str">
        <f t="shared" si="37"/>
        <v>22D5.6.1137</v>
      </c>
      <c r="M137" s="99" t="str">
        <f t="shared" si="38"/>
        <v>22N5.6.1137</v>
      </c>
      <c r="N137" s="99" t="str">
        <f t="shared" si="39"/>
        <v>555.6.1137</v>
      </c>
      <c r="O137" s="99" t="str">
        <f t="shared" si="40"/>
        <v>225.6.1137</v>
      </c>
      <c r="P137" s="14" t="str">
        <f t="shared" si="51"/>
        <v>5.6.1137</v>
      </c>
      <c r="R137" s="27" t="s">
        <v>408</v>
      </c>
      <c r="S137" s="16" t="s">
        <v>409</v>
      </c>
      <c r="T137" s="23">
        <v>2016170010137</v>
      </c>
      <c r="U137" s="22" t="s">
        <v>410</v>
      </c>
      <c r="V137" s="33" t="s">
        <v>411</v>
      </c>
      <c r="W137" s="11">
        <v>182946487</v>
      </c>
      <c r="X137" s="11">
        <v>0</v>
      </c>
      <c r="Y137" s="11">
        <v>0</v>
      </c>
      <c r="Z137" s="11">
        <v>0</v>
      </c>
      <c r="AA137" s="11">
        <v>0</v>
      </c>
      <c r="AB137" s="11">
        <v>0</v>
      </c>
      <c r="AC137" s="11">
        <v>0</v>
      </c>
      <c r="AD137" s="11">
        <v>0</v>
      </c>
      <c r="AE137" s="11">
        <v>0</v>
      </c>
      <c r="AF137" s="11">
        <v>0</v>
      </c>
      <c r="AG137" s="11">
        <v>0</v>
      </c>
      <c r="AH137" s="11">
        <v>0</v>
      </c>
      <c r="AI137" s="11">
        <v>0</v>
      </c>
      <c r="AJ137" s="11">
        <v>0</v>
      </c>
      <c r="AK137" s="11">
        <v>0</v>
      </c>
      <c r="AL137" s="19">
        <f t="shared" si="35"/>
        <v>182946487</v>
      </c>
      <c r="AM137" s="33" t="s">
        <v>412</v>
      </c>
    </row>
    <row r="138" spans="18:39" s="129" customFormat="1" ht="27.75" customHeight="1">
      <c r="R138" s="130"/>
      <c r="S138" s="130"/>
      <c r="T138" s="131"/>
      <c r="U138" s="130"/>
      <c r="V138" s="130"/>
      <c r="W138" s="132">
        <f>SUBTOTAL(9,W3:W137)</f>
        <v>96225124140.04</v>
      </c>
      <c r="X138" s="132">
        <f aca="true" t="shared" si="52" ref="X138:AK138">SUBTOTAL(9,X3:X137)</f>
        <v>564235823</v>
      </c>
      <c r="Y138" s="132">
        <f t="shared" si="52"/>
        <v>7092892868</v>
      </c>
      <c r="Z138" s="132">
        <f t="shared" si="52"/>
        <v>836407420</v>
      </c>
      <c r="AA138" s="132">
        <f t="shared" si="52"/>
        <v>1115209894</v>
      </c>
      <c r="AB138" s="132">
        <f t="shared" si="52"/>
        <v>163093217770</v>
      </c>
      <c r="AC138" s="132">
        <f t="shared" si="52"/>
        <v>0</v>
      </c>
      <c r="AD138" s="132">
        <f t="shared" si="52"/>
        <v>0</v>
      </c>
      <c r="AE138" s="132">
        <f t="shared" si="52"/>
        <v>0</v>
      </c>
      <c r="AF138" s="132">
        <f t="shared" si="52"/>
        <v>30198905180</v>
      </c>
      <c r="AG138" s="132">
        <f t="shared" si="52"/>
        <v>0</v>
      </c>
      <c r="AH138" s="132">
        <f t="shared" si="52"/>
        <v>0</v>
      </c>
      <c r="AI138" s="132">
        <f t="shared" si="52"/>
        <v>0</v>
      </c>
      <c r="AJ138" s="132">
        <f t="shared" si="52"/>
        <v>0</v>
      </c>
      <c r="AK138" s="132">
        <f t="shared" si="52"/>
        <v>95604606801</v>
      </c>
      <c r="AL138" s="132">
        <f>SUBTOTAL(9,AL1:AL137)</f>
        <v>394730599896.04004</v>
      </c>
      <c r="AM138" s="130"/>
    </row>
    <row r="139" spans="18:39" s="129" customFormat="1" ht="27.75" customHeight="1">
      <c r="R139" s="130"/>
      <c r="S139" s="130"/>
      <c r="T139" s="131"/>
      <c r="U139" s="130"/>
      <c r="V139" s="130"/>
      <c r="W139" s="130"/>
      <c r="X139" s="130"/>
      <c r="Y139" s="130"/>
      <c r="Z139" s="130"/>
      <c r="AA139" s="130"/>
      <c r="AB139" s="130"/>
      <c r="AC139" s="130"/>
      <c r="AD139" s="130"/>
      <c r="AE139" s="130"/>
      <c r="AF139" s="130"/>
      <c r="AG139" s="130"/>
      <c r="AH139" s="130"/>
      <c r="AI139" s="130"/>
      <c r="AJ139" s="130"/>
      <c r="AK139" s="130"/>
      <c r="AL139" s="132"/>
      <c r="AM139" s="130"/>
    </row>
    <row r="140" spans="37:38" ht="27.75">
      <c r="AK140" s="40" t="s">
        <v>788</v>
      </c>
      <c r="AL140" s="110">
        <f>+'DIMENSION SOCIAL'!V64+'AMBIENTAL Y DE GESTION DEL RIES'!V18+'ECONOMICA PRODUCTIVA'!V18+'POLITICO INSTITUCIONAL'!V30+'FISICO ESPACIAL'!V23</f>
        <v>394730599896.04004</v>
      </c>
    </row>
    <row r="141" spans="18:38" ht="27.75">
      <c r="R141" s="15"/>
      <c r="S141" s="42" t="s">
        <v>413</v>
      </c>
      <c r="AE141" s="37" t="s">
        <v>745</v>
      </c>
      <c r="AL141" s="110">
        <v>394730599896</v>
      </c>
    </row>
    <row r="142" spans="18:38" ht="30.75" customHeight="1">
      <c r="R142" s="30"/>
      <c r="S142" s="42" t="s">
        <v>414</v>
      </c>
      <c r="W142" s="136">
        <f aca="true" t="shared" si="53" ref="W142:AK142">SUM(W4:W137)</f>
        <v>96225124140.04</v>
      </c>
      <c r="X142" s="136">
        <f t="shared" si="53"/>
        <v>564235823</v>
      </c>
      <c r="Y142" s="136">
        <f t="shared" si="53"/>
        <v>7092892868</v>
      </c>
      <c r="Z142" s="136">
        <f t="shared" si="53"/>
        <v>836407420</v>
      </c>
      <c r="AA142" s="136">
        <f t="shared" si="53"/>
        <v>1115209894</v>
      </c>
      <c r="AB142" s="136">
        <f t="shared" si="53"/>
        <v>163093217770</v>
      </c>
      <c r="AC142" s="136">
        <f t="shared" si="53"/>
        <v>0</v>
      </c>
      <c r="AD142" s="136">
        <f t="shared" si="53"/>
        <v>0</v>
      </c>
      <c r="AE142" s="136">
        <f t="shared" si="53"/>
        <v>0</v>
      </c>
      <c r="AF142" s="136">
        <f t="shared" si="53"/>
        <v>30198905180</v>
      </c>
      <c r="AG142" s="136">
        <f t="shared" si="53"/>
        <v>0</v>
      </c>
      <c r="AH142" s="136">
        <f t="shared" si="53"/>
        <v>0</v>
      </c>
      <c r="AI142" s="136">
        <f t="shared" si="53"/>
        <v>0</v>
      </c>
      <c r="AJ142" s="136">
        <f t="shared" si="53"/>
        <v>0</v>
      </c>
      <c r="AK142" s="136">
        <f t="shared" si="53"/>
        <v>95604606801</v>
      </c>
      <c r="AL142" s="110">
        <f>SUM(AL4:AL137)</f>
        <v>394730599896.04004</v>
      </c>
    </row>
    <row r="143" spans="18:38" ht="27.75">
      <c r="R143" s="24"/>
      <c r="S143" s="42" t="s">
        <v>415</v>
      </c>
      <c r="X143" s="43"/>
      <c r="AK143" s="40" t="s">
        <v>789</v>
      </c>
      <c r="AL143" s="135">
        <f>+AL142-AL141</f>
        <v>0.0400390625</v>
      </c>
    </row>
    <row r="144" spans="18:38" ht="27.75">
      <c r="R144" s="25"/>
      <c r="S144" s="42" t="s">
        <v>416</v>
      </c>
      <c r="W144" s="44"/>
      <c r="X144" s="45"/>
      <c r="AJ144" s="1"/>
      <c r="AK144" s="40" t="s">
        <v>790</v>
      </c>
      <c r="AL144" s="135">
        <f>+AL142-AL140</f>
        <v>0</v>
      </c>
    </row>
    <row r="145" spans="18:38" ht="23.25">
      <c r="R145" s="27"/>
      <c r="S145" s="42" t="s">
        <v>417</v>
      </c>
      <c r="W145" s="47"/>
      <c r="X145" s="47"/>
      <c r="Y145" s="47"/>
      <c r="Z145" s="47"/>
      <c r="AA145" s="47"/>
      <c r="AB145" s="47"/>
      <c r="AC145" s="48"/>
      <c r="AD145" s="48"/>
      <c r="AE145" s="48"/>
      <c r="AF145" s="47"/>
      <c r="AG145" s="48"/>
      <c r="AH145" s="48"/>
      <c r="AI145" s="47"/>
      <c r="AJ145" s="1"/>
      <c r="AK145" s="1"/>
      <c r="AL145" s="1"/>
    </row>
    <row r="146" spans="24:38" ht="23.25">
      <c r="X146" s="47"/>
      <c r="AJ146" s="1"/>
      <c r="AK146" s="1"/>
      <c r="AL146" s="1"/>
    </row>
    <row r="147" spans="36:39" ht="27.75">
      <c r="AJ147" s="46"/>
      <c r="AK147" s="44"/>
      <c r="AL147" s="110"/>
      <c r="AM147" s="50"/>
    </row>
    <row r="148" spans="25:38" ht="23.25">
      <c r="Y148" s="41"/>
      <c r="AJ148" s="47"/>
      <c r="AK148" s="47"/>
      <c r="AL148" s="41"/>
    </row>
    <row r="149" spans="23:37" ht="23.25">
      <c r="W149" s="47"/>
      <c r="X149" s="47"/>
      <c r="Y149" s="41"/>
      <c r="AJ149" s="49"/>
      <c r="AK149" s="49"/>
    </row>
    <row r="150" ht="23.25">
      <c r="Y150" s="41"/>
    </row>
    <row r="151" ht="23.25">
      <c r="Y151" s="49"/>
    </row>
    <row r="152" spans="23:38" ht="23.25">
      <c r="W152" s="51"/>
      <c r="X152" s="52"/>
      <c r="Y152" s="112"/>
      <c r="AK152" s="47"/>
      <c r="AL152" s="44"/>
    </row>
    <row r="153" ht="23.25">
      <c r="AK153" s="52"/>
    </row>
  </sheetData>
  <sheetProtection/>
  <autoFilter ref="A3:AM137"/>
  <mergeCells count="2">
    <mergeCell ref="R1:V1"/>
    <mergeCell ref="W1:AL1"/>
  </mergeCells>
  <dataValidations count="1">
    <dataValidation type="decimal" operator="greaterThanOrEqual" showInputMessage="1" showErrorMessage="1" error="Ingrese valores numéricos" sqref="W496:AK496">
      <formula1>0</formula1>
    </dataValidation>
  </dataValidations>
  <printOptions/>
  <pageMargins left="0.7086614173228347" right="0.7086614173228347" top="0.7480314960629921" bottom="0.7480314960629921" header="0.31496062992125984" footer="0.31496062992125984"/>
  <pageSetup horizontalDpi="600" verticalDpi="600" orientation="landscape" paperSize="5" scale="45" r:id="rId1"/>
  <colBreaks count="2" manualBreakCount="2">
    <brk id="17" max="65535" man="1"/>
    <brk id="23" max="65535" man="1"/>
  </colBreaks>
</worksheet>
</file>

<file path=xl/worksheets/sheet3.xml><?xml version="1.0" encoding="utf-8"?>
<worksheet xmlns="http://schemas.openxmlformats.org/spreadsheetml/2006/main" xmlns:r="http://schemas.openxmlformats.org/officeDocument/2006/relationships">
  <sheetPr>
    <tabColor rgb="FF00B050"/>
  </sheetPr>
  <dimension ref="B1:W73"/>
  <sheetViews>
    <sheetView zoomScale="50" zoomScaleNormal="50" zoomScalePageLayoutView="0" workbookViewId="0" topLeftCell="A1">
      <selection activeCell="A1" sqref="A1"/>
    </sheetView>
  </sheetViews>
  <sheetFormatPr defaultColWidth="11.421875" defaultRowHeight="15"/>
  <cols>
    <col min="2" max="2" width="18.00390625" style="0" customWidth="1"/>
    <col min="3" max="3" width="55.8515625" style="0" customWidth="1"/>
    <col min="4" max="4" width="22.421875" style="0" hidden="1" customWidth="1"/>
    <col min="5" max="6" width="80.8515625" style="0" hidden="1" customWidth="1"/>
    <col min="7" max="7" width="26.421875" style="0" customWidth="1"/>
    <col min="8" max="8" width="22.421875" style="0" customWidth="1"/>
    <col min="9" max="9" width="22.421875" style="0" hidden="1" customWidth="1"/>
    <col min="10" max="10" width="22.421875" style="0" customWidth="1"/>
    <col min="11" max="11" width="24.140625" style="0" customWidth="1"/>
    <col min="12" max="12" width="29.57421875" style="0" customWidth="1"/>
    <col min="13" max="15" width="22.421875" style="0" hidden="1" customWidth="1"/>
    <col min="16" max="16" width="27.00390625" style="0" customWidth="1"/>
    <col min="17" max="19" width="22.421875" style="0" hidden="1" customWidth="1"/>
    <col min="20" max="20" width="28.7109375" style="0" hidden="1" customWidth="1"/>
    <col min="21" max="21" width="27.140625" style="0" customWidth="1"/>
    <col min="22" max="22" width="31.28125" style="0" customWidth="1"/>
    <col min="23" max="23" width="25.8515625" style="0" customWidth="1"/>
  </cols>
  <sheetData>
    <row r="1" spans="2:23" ht="24" thickBot="1">
      <c r="B1" s="151" t="s">
        <v>0</v>
      </c>
      <c r="C1" s="152"/>
      <c r="D1" s="152"/>
      <c r="E1" s="152"/>
      <c r="F1" s="153"/>
      <c r="G1" s="154" t="s">
        <v>1</v>
      </c>
      <c r="H1" s="155"/>
      <c r="I1" s="155"/>
      <c r="J1" s="155"/>
      <c r="K1" s="155"/>
      <c r="L1" s="156"/>
      <c r="M1" s="157"/>
      <c r="N1" s="158"/>
      <c r="O1" s="159"/>
      <c r="P1" s="160"/>
      <c r="Q1" s="157"/>
      <c r="R1" s="159"/>
      <c r="S1" s="154"/>
      <c r="T1" s="155"/>
      <c r="U1" s="155"/>
      <c r="V1" s="153"/>
      <c r="W1" s="61" t="s">
        <v>2</v>
      </c>
    </row>
    <row r="2" spans="2:23" ht="78" customHeight="1" thickBot="1">
      <c r="B2" s="59" t="s">
        <v>3</v>
      </c>
      <c r="C2" s="59" t="s">
        <v>4</v>
      </c>
      <c r="D2" s="60" t="s">
        <v>5</v>
      </c>
      <c r="E2" s="59" t="s">
        <v>6</v>
      </c>
      <c r="F2" s="59" t="s">
        <v>7</v>
      </c>
      <c r="G2" s="62" t="s">
        <v>8</v>
      </c>
      <c r="H2" s="62" t="s">
        <v>9</v>
      </c>
      <c r="I2" s="62" t="s">
        <v>10</v>
      </c>
      <c r="J2" s="62" t="s">
        <v>11</v>
      </c>
      <c r="K2" s="62" t="s">
        <v>12</v>
      </c>
      <c r="L2" s="62" t="s">
        <v>13</v>
      </c>
      <c r="M2" s="62" t="s">
        <v>14</v>
      </c>
      <c r="N2" s="62" t="s">
        <v>15</v>
      </c>
      <c r="O2" s="62" t="s">
        <v>16</v>
      </c>
      <c r="P2" s="62" t="s">
        <v>17</v>
      </c>
      <c r="Q2" s="62" t="s">
        <v>18</v>
      </c>
      <c r="R2" s="62" t="s">
        <v>19</v>
      </c>
      <c r="S2" s="62" t="s">
        <v>20</v>
      </c>
      <c r="T2" s="62" t="s">
        <v>21</v>
      </c>
      <c r="U2" s="62" t="s">
        <v>22</v>
      </c>
      <c r="V2" s="61" t="s">
        <v>23</v>
      </c>
      <c r="W2" s="61" t="s">
        <v>24</v>
      </c>
    </row>
    <row r="3" spans="2:23" ht="30.75">
      <c r="B3" s="7" t="s">
        <v>25</v>
      </c>
      <c r="C3" s="8" t="s">
        <v>26</v>
      </c>
      <c r="D3" s="9">
        <v>2016170010001</v>
      </c>
      <c r="E3" s="10" t="s">
        <v>27</v>
      </c>
      <c r="F3" s="8" t="s">
        <v>28</v>
      </c>
      <c r="G3" s="11">
        <v>350000000</v>
      </c>
      <c r="H3" s="11">
        <v>0</v>
      </c>
      <c r="I3" s="11">
        <v>0</v>
      </c>
      <c r="J3" s="11">
        <v>0</v>
      </c>
      <c r="K3" s="11">
        <v>0</v>
      </c>
      <c r="L3" s="11">
        <v>4142070</v>
      </c>
      <c r="M3" s="11">
        <v>0</v>
      </c>
      <c r="N3" s="11">
        <v>0</v>
      </c>
      <c r="O3" s="11">
        <v>0</v>
      </c>
      <c r="P3" s="11">
        <v>0</v>
      </c>
      <c r="Q3" s="11">
        <v>0</v>
      </c>
      <c r="R3" s="11">
        <v>0</v>
      </c>
      <c r="S3" s="11">
        <v>0</v>
      </c>
      <c r="T3" s="11">
        <v>0</v>
      </c>
      <c r="U3" s="11">
        <v>0</v>
      </c>
      <c r="V3" s="13">
        <f>SUM(G3:U3)</f>
        <v>354142070</v>
      </c>
      <c r="W3" s="10" t="str">
        <f>+'[2]Listados'!G3</f>
        <v>SECRETARÍA DE EDUCACIÓN</v>
      </c>
    </row>
    <row r="4" spans="2:23" ht="30.75">
      <c r="B4" s="15" t="s">
        <v>29</v>
      </c>
      <c r="C4" s="16" t="s">
        <v>30</v>
      </c>
      <c r="D4" s="9">
        <v>2016170010002</v>
      </c>
      <c r="E4" s="10" t="s">
        <v>31</v>
      </c>
      <c r="F4" s="16" t="s">
        <v>32</v>
      </c>
      <c r="G4" s="11">
        <v>1092000000</v>
      </c>
      <c r="H4" s="11">
        <v>0</v>
      </c>
      <c r="I4" s="11">
        <v>0</v>
      </c>
      <c r="J4" s="11">
        <v>0</v>
      </c>
      <c r="K4" s="11">
        <v>0</v>
      </c>
      <c r="L4" s="11">
        <v>0</v>
      </c>
      <c r="M4" s="11">
        <v>0</v>
      </c>
      <c r="N4" s="11">
        <v>0</v>
      </c>
      <c r="O4" s="11">
        <v>0</v>
      </c>
      <c r="P4" s="11">
        <v>0</v>
      </c>
      <c r="Q4" s="11">
        <v>0</v>
      </c>
      <c r="R4" s="11">
        <v>0</v>
      </c>
      <c r="S4" s="11">
        <v>0</v>
      </c>
      <c r="T4" s="11">
        <v>0</v>
      </c>
      <c r="U4" s="11">
        <v>0</v>
      </c>
      <c r="V4" s="13">
        <f aca="true" t="shared" si="0" ref="V4:V63">SUM(G4:U4)</f>
        <v>1092000000</v>
      </c>
      <c r="W4" s="10" t="s">
        <v>33</v>
      </c>
    </row>
    <row r="5" spans="2:23" ht="62.25">
      <c r="B5" s="15" t="s">
        <v>29</v>
      </c>
      <c r="C5" s="16" t="s">
        <v>30</v>
      </c>
      <c r="D5" s="9">
        <v>2016170010003</v>
      </c>
      <c r="E5" s="10" t="s">
        <v>34</v>
      </c>
      <c r="F5" s="16" t="s">
        <v>35</v>
      </c>
      <c r="G5" s="11">
        <v>100000000</v>
      </c>
      <c r="H5" s="11">
        <v>0</v>
      </c>
      <c r="I5" s="11">
        <v>0</v>
      </c>
      <c r="J5" s="11">
        <v>0</v>
      </c>
      <c r="K5" s="11">
        <v>0</v>
      </c>
      <c r="L5" s="11">
        <v>0</v>
      </c>
      <c r="M5" s="11">
        <v>0</v>
      </c>
      <c r="N5" s="11">
        <v>0</v>
      </c>
      <c r="O5" s="11">
        <v>0</v>
      </c>
      <c r="P5" s="11">
        <v>0</v>
      </c>
      <c r="Q5" s="11">
        <v>0</v>
      </c>
      <c r="R5" s="11">
        <v>0</v>
      </c>
      <c r="S5" s="11">
        <v>0</v>
      </c>
      <c r="T5" s="11">
        <v>0</v>
      </c>
      <c r="U5" s="11">
        <v>0</v>
      </c>
      <c r="V5" s="13">
        <f t="shared" si="0"/>
        <v>100000000</v>
      </c>
      <c r="W5" s="10" t="s">
        <v>33</v>
      </c>
    </row>
    <row r="6" spans="2:23" ht="30.75">
      <c r="B6" s="15" t="s">
        <v>29</v>
      </c>
      <c r="C6" s="16" t="s">
        <v>30</v>
      </c>
      <c r="D6" s="9">
        <v>2016170010004</v>
      </c>
      <c r="E6" s="10" t="s">
        <v>36</v>
      </c>
      <c r="F6" s="16" t="s">
        <v>37</v>
      </c>
      <c r="G6" s="11">
        <v>300000000</v>
      </c>
      <c r="H6" s="11">
        <v>0</v>
      </c>
      <c r="I6" s="11">
        <v>0</v>
      </c>
      <c r="J6" s="11">
        <v>0</v>
      </c>
      <c r="K6" s="11">
        <v>0</v>
      </c>
      <c r="L6" s="11">
        <v>0</v>
      </c>
      <c r="M6" s="11">
        <v>0</v>
      </c>
      <c r="N6" s="11">
        <v>0</v>
      </c>
      <c r="O6" s="11">
        <v>0</v>
      </c>
      <c r="P6" s="11">
        <v>0</v>
      </c>
      <c r="Q6" s="11">
        <v>0</v>
      </c>
      <c r="R6" s="11">
        <v>0</v>
      </c>
      <c r="S6" s="11">
        <v>0</v>
      </c>
      <c r="T6" s="11">
        <v>0</v>
      </c>
      <c r="U6" s="11">
        <v>0</v>
      </c>
      <c r="V6" s="13">
        <f t="shared" si="0"/>
        <v>300000000</v>
      </c>
      <c r="W6" s="10" t="s">
        <v>33</v>
      </c>
    </row>
    <row r="7" spans="2:23" ht="62.25">
      <c r="B7" s="15" t="s">
        <v>29</v>
      </c>
      <c r="C7" s="16" t="s">
        <v>30</v>
      </c>
      <c r="D7" s="9">
        <v>2016170010005</v>
      </c>
      <c r="E7" s="10" t="s">
        <v>38</v>
      </c>
      <c r="F7" s="16" t="s">
        <v>39</v>
      </c>
      <c r="G7" s="11">
        <v>188475000</v>
      </c>
      <c r="H7" s="11">
        <v>0</v>
      </c>
      <c r="I7" s="11">
        <v>0</v>
      </c>
      <c r="J7" s="11">
        <v>0</v>
      </c>
      <c r="K7" s="11">
        <v>0</v>
      </c>
      <c r="L7" s="11">
        <v>1933225158</v>
      </c>
      <c r="M7" s="11">
        <v>0</v>
      </c>
      <c r="N7" s="11">
        <v>0</v>
      </c>
      <c r="O7" s="11">
        <v>0</v>
      </c>
      <c r="P7" s="11">
        <v>0</v>
      </c>
      <c r="Q7" s="11">
        <v>0</v>
      </c>
      <c r="R7" s="11">
        <v>0</v>
      </c>
      <c r="S7" s="11">
        <v>0</v>
      </c>
      <c r="T7" s="11">
        <v>0</v>
      </c>
      <c r="U7" s="11">
        <v>0</v>
      </c>
      <c r="V7" s="13">
        <f t="shared" si="0"/>
        <v>2121700158</v>
      </c>
      <c r="W7" s="10" t="s">
        <v>33</v>
      </c>
    </row>
    <row r="8" spans="2:23" ht="30.75">
      <c r="B8" s="15" t="s">
        <v>29</v>
      </c>
      <c r="C8" s="16" t="s">
        <v>30</v>
      </c>
      <c r="D8" s="9">
        <v>2016170010010</v>
      </c>
      <c r="E8" s="10" t="s">
        <v>40</v>
      </c>
      <c r="F8" s="16" t="s">
        <v>41</v>
      </c>
      <c r="G8" s="11">
        <v>50000000</v>
      </c>
      <c r="H8" s="11">
        <v>0</v>
      </c>
      <c r="I8" s="11">
        <v>0</v>
      </c>
      <c r="J8" s="11">
        <v>0</v>
      </c>
      <c r="K8" s="11">
        <v>0</v>
      </c>
      <c r="L8" s="11">
        <v>0</v>
      </c>
      <c r="M8" s="11">
        <v>0</v>
      </c>
      <c r="N8" s="11">
        <v>0</v>
      </c>
      <c r="O8" s="11">
        <v>0</v>
      </c>
      <c r="P8" s="11">
        <v>0</v>
      </c>
      <c r="Q8" s="11">
        <v>0</v>
      </c>
      <c r="R8" s="11">
        <v>0</v>
      </c>
      <c r="S8" s="11">
        <v>0</v>
      </c>
      <c r="T8" s="11">
        <v>0</v>
      </c>
      <c r="U8" s="11">
        <v>0</v>
      </c>
      <c r="V8" s="19">
        <f t="shared" si="0"/>
        <v>50000000</v>
      </c>
      <c r="W8" s="10" t="s">
        <v>33</v>
      </c>
    </row>
    <row r="9" spans="2:23" ht="30.75">
      <c r="B9" s="20" t="s">
        <v>42</v>
      </c>
      <c r="C9" s="16" t="s">
        <v>43</v>
      </c>
      <c r="D9" s="21">
        <v>2016170010006</v>
      </c>
      <c r="E9" s="22" t="s">
        <v>44</v>
      </c>
      <c r="F9" s="16" t="s">
        <v>45</v>
      </c>
      <c r="G9" s="11">
        <v>1641000000</v>
      </c>
      <c r="H9" s="11">
        <v>564235823</v>
      </c>
      <c r="I9" s="11">
        <v>0</v>
      </c>
      <c r="J9" s="11">
        <v>0</v>
      </c>
      <c r="K9" s="11">
        <v>0</v>
      </c>
      <c r="L9" s="11">
        <v>0</v>
      </c>
      <c r="M9" s="11">
        <v>0</v>
      </c>
      <c r="N9" s="11">
        <v>0</v>
      </c>
      <c r="O9" s="11">
        <v>0</v>
      </c>
      <c r="P9" s="11">
        <v>0</v>
      </c>
      <c r="Q9" s="11">
        <v>0</v>
      </c>
      <c r="R9" s="11">
        <v>0</v>
      </c>
      <c r="S9" s="11">
        <v>0</v>
      </c>
      <c r="T9" s="11">
        <v>0</v>
      </c>
      <c r="U9" s="11">
        <v>7903416996</v>
      </c>
      <c r="V9" s="19">
        <f t="shared" si="0"/>
        <v>10108652819</v>
      </c>
      <c r="W9" s="22" t="str">
        <f>+'[2]Listados'!G8</f>
        <v>SECRETARÍA DE EDUCACIÓN</v>
      </c>
    </row>
    <row r="10" spans="2:23" ht="46.5">
      <c r="B10" s="20" t="s">
        <v>42</v>
      </c>
      <c r="C10" s="16" t="s">
        <v>43</v>
      </c>
      <c r="D10" s="21">
        <v>2016170010007</v>
      </c>
      <c r="E10" s="22" t="s">
        <v>46</v>
      </c>
      <c r="F10" s="16" t="s">
        <v>47</v>
      </c>
      <c r="G10" s="11">
        <v>1200000000</v>
      </c>
      <c r="H10" s="11">
        <v>0</v>
      </c>
      <c r="I10" s="11">
        <v>0</v>
      </c>
      <c r="J10" s="11">
        <v>0</v>
      </c>
      <c r="K10" s="11">
        <v>0</v>
      </c>
      <c r="L10" s="11">
        <v>617239248</v>
      </c>
      <c r="M10" s="11">
        <v>0</v>
      </c>
      <c r="N10" s="11">
        <v>0</v>
      </c>
      <c r="O10" s="11">
        <v>0</v>
      </c>
      <c r="P10" s="11">
        <v>0</v>
      </c>
      <c r="Q10" s="11">
        <v>0</v>
      </c>
      <c r="R10" s="11">
        <v>0</v>
      </c>
      <c r="S10" s="11">
        <v>0</v>
      </c>
      <c r="T10" s="11">
        <v>0</v>
      </c>
      <c r="U10" s="11">
        <v>0</v>
      </c>
      <c r="V10" s="19">
        <f t="shared" si="0"/>
        <v>1817239248</v>
      </c>
      <c r="W10" s="22" t="str">
        <f>+'[2]Listados'!G10</f>
        <v>SECRETARÍA DE EDUCACIÓN</v>
      </c>
    </row>
    <row r="11" spans="2:23" ht="30.75">
      <c r="B11" s="20" t="s">
        <v>42</v>
      </c>
      <c r="C11" s="16" t="s">
        <v>43</v>
      </c>
      <c r="D11" s="21">
        <v>2016170010008</v>
      </c>
      <c r="E11" s="22" t="s">
        <v>48</v>
      </c>
      <c r="F11" s="16" t="s">
        <v>49</v>
      </c>
      <c r="G11" s="11">
        <v>284550000</v>
      </c>
      <c r="H11" s="11">
        <v>0</v>
      </c>
      <c r="I11" s="11">
        <v>0</v>
      </c>
      <c r="J11" s="11">
        <v>0</v>
      </c>
      <c r="K11" s="11">
        <v>0</v>
      </c>
      <c r="L11" s="11">
        <v>621996420</v>
      </c>
      <c r="M11" s="11">
        <v>0</v>
      </c>
      <c r="N11" s="11">
        <v>0</v>
      </c>
      <c r="O11" s="11">
        <v>0</v>
      </c>
      <c r="P11" s="11">
        <v>0</v>
      </c>
      <c r="Q11" s="11">
        <v>0</v>
      </c>
      <c r="R11" s="11">
        <v>0</v>
      </c>
      <c r="S11" s="11">
        <v>0</v>
      </c>
      <c r="T11" s="11">
        <v>0</v>
      </c>
      <c r="U11" s="11">
        <v>0</v>
      </c>
      <c r="V11" s="19">
        <f t="shared" si="0"/>
        <v>906546420</v>
      </c>
      <c r="W11" s="22" t="str">
        <f>+'[2]Listados'!G13</f>
        <v>SECRETARÍA DE EDUCACIÓN</v>
      </c>
    </row>
    <row r="12" spans="2:23" ht="62.25">
      <c r="B12" s="20" t="s">
        <v>42</v>
      </c>
      <c r="C12" s="16" t="s">
        <v>43</v>
      </c>
      <c r="D12" s="21">
        <v>2016170010009</v>
      </c>
      <c r="E12" s="22" t="s">
        <v>50</v>
      </c>
      <c r="F12" s="16" t="s">
        <v>51</v>
      </c>
      <c r="G12" s="11">
        <v>1488900000</v>
      </c>
      <c r="H12" s="11">
        <v>0</v>
      </c>
      <c r="I12" s="11">
        <v>0</v>
      </c>
      <c r="J12" s="11">
        <v>0</v>
      </c>
      <c r="K12" s="11">
        <v>0</v>
      </c>
      <c r="L12" s="11">
        <v>158974623416</v>
      </c>
      <c r="M12" s="11">
        <v>0</v>
      </c>
      <c r="N12" s="11">
        <v>0</v>
      </c>
      <c r="O12" s="11">
        <v>0</v>
      </c>
      <c r="P12" s="11">
        <v>0</v>
      </c>
      <c r="Q12" s="11">
        <v>0</v>
      </c>
      <c r="R12" s="11">
        <v>0</v>
      </c>
      <c r="S12" s="11">
        <v>0</v>
      </c>
      <c r="T12" s="11">
        <v>0</v>
      </c>
      <c r="U12" s="11">
        <v>0</v>
      </c>
      <c r="V12" s="19">
        <f t="shared" si="0"/>
        <v>160463523416</v>
      </c>
      <c r="W12" s="22" t="str">
        <f>+'[2]Listados'!G15</f>
        <v>SECRETARÍA DE EDUCACIÓN</v>
      </c>
    </row>
    <row r="13" spans="2:23" ht="30.75">
      <c r="B13" s="20" t="s">
        <v>42</v>
      </c>
      <c r="C13" s="16" t="s">
        <v>43</v>
      </c>
      <c r="D13" s="21">
        <v>2016170010011</v>
      </c>
      <c r="E13" s="22" t="s">
        <v>52</v>
      </c>
      <c r="F13" s="16" t="s">
        <v>53</v>
      </c>
      <c r="G13" s="11">
        <v>150000000</v>
      </c>
      <c r="H13" s="11">
        <v>0</v>
      </c>
      <c r="I13" s="11">
        <v>0</v>
      </c>
      <c r="J13" s="11">
        <v>0</v>
      </c>
      <c r="K13" s="11">
        <v>0</v>
      </c>
      <c r="L13" s="11">
        <v>0</v>
      </c>
      <c r="M13" s="11">
        <v>0</v>
      </c>
      <c r="N13" s="11">
        <v>0</v>
      </c>
      <c r="O13" s="11">
        <v>0</v>
      </c>
      <c r="P13" s="11">
        <v>0</v>
      </c>
      <c r="Q13" s="11">
        <v>0</v>
      </c>
      <c r="R13" s="11">
        <v>0</v>
      </c>
      <c r="S13" s="11">
        <v>0</v>
      </c>
      <c r="T13" s="11">
        <v>0</v>
      </c>
      <c r="U13" s="11">
        <v>0</v>
      </c>
      <c r="V13" s="19">
        <f t="shared" si="0"/>
        <v>150000000</v>
      </c>
      <c r="W13" s="22" t="s">
        <v>33</v>
      </c>
    </row>
    <row r="14" spans="2:23" ht="46.5">
      <c r="B14" s="20" t="s">
        <v>42</v>
      </c>
      <c r="C14" s="16" t="s">
        <v>43</v>
      </c>
      <c r="D14" s="21">
        <v>2016170010013</v>
      </c>
      <c r="E14" s="22" t="s">
        <v>54</v>
      </c>
      <c r="F14" s="16" t="s">
        <v>55</v>
      </c>
      <c r="G14" s="11">
        <v>1370190278</v>
      </c>
      <c r="H14" s="11">
        <v>0</v>
      </c>
      <c r="I14" s="11">
        <v>0</v>
      </c>
      <c r="J14" s="11">
        <v>0</v>
      </c>
      <c r="K14" s="11">
        <v>0</v>
      </c>
      <c r="L14" s="11">
        <v>941991458</v>
      </c>
      <c r="M14" s="11">
        <v>0</v>
      </c>
      <c r="N14" s="11">
        <v>0</v>
      </c>
      <c r="O14" s="11">
        <v>0</v>
      </c>
      <c r="P14" s="11">
        <v>0</v>
      </c>
      <c r="Q14" s="11">
        <v>0</v>
      </c>
      <c r="R14" s="11">
        <v>0</v>
      </c>
      <c r="S14" s="11">
        <v>0</v>
      </c>
      <c r="T14" s="11">
        <v>0</v>
      </c>
      <c r="U14" s="11">
        <v>31050000</v>
      </c>
      <c r="V14" s="19">
        <f t="shared" si="0"/>
        <v>2343231736</v>
      </c>
      <c r="W14" s="22" t="str">
        <f>+'[2]Listados'!G11</f>
        <v>SECRETARÍA DE EDUCACIÓN</v>
      </c>
    </row>
    <row r="15" spans="2:23" ht="30.75">
      <c r="B15" s="20" t="s">
        <v>56</v>
      </c>
      <c r="C15" s="16" t="s">
        <v>57</v>
      </c>
      <c r="D15" s="21">
        <v>2016170010014</v>
      </c>
      <c r="E15" s="22" t="s">
        <v>58</v>
      </c>
      <c r="F15" s="16" t="s">
        <v>59</v>
      </c>
      <c r="G15" s="11">
        <v>1000000000</v>
      </c>
      <c r="H15" s="11">
        <v>0</v>
      </c>
      <c r="I15" s="11">
        <v>0</v>
      </c>
      <c r="J15" s="11">
        <v>0</v>
      </c>
      <c r="K15" s="11">
        <v>0</v>
      </c>
      <c r="L15" s="11">
        <v>0</v>
      </c>
      <c r="M15" s="11">
        <v>0</v>
      </c>
      <c r="N15" s="11">
        <v>0</v>
      </c>
      <c r="O15" s="11">
        <v>0</v>
      </c>
      <c r="P15" s="11">
        <v>0</v>
      </c>
      <c r="Q15" s="11">
        <v>0</v>
      </c>
      <c r="R15" s="11">
        <v>0</v>
      </c>
      <c r="S15" s="11">
        <v>0</v>
      </c>
      <c r="T15" s="11">
        <v>0</v>
      </c>
      <c r="U15" s="11">
        <v>0</v>
      </c>
      <c r="V15" s="19">
        <f>SUM(G15:U15)</f>
        <v>1000000000</v>
      </c>
      <c r="W15" s="22" t="s">
        <v>33</v>
      </c>
    </row>
    <row r="16" spans="2:23" ht="30.75">
      <c r="B16" s="15" t="s">
        <v>60</v>
      </c>
      <c r="C16" s="16" t="s">
        <v>61</v>
      </c>
      <c r="D16" s="23">
        <v>2016170010015</v>
      </c>
      <c r="E16" s="22" t="s">
        <v>62</v>
      </c>
      <c r="F16" s="16" t="s">
        <v>63</v>
      </c>
      <c r="G16" s="11">
        <v>1116609300</v>
      </c>
      <c r="H16" s="11">
        <v>0</v>
      </c>
      <c r="I16" s="11">
        <v>0</v>
      </c>
      <c r="J16" s="11">
        <v>0</v>
      </c>
      <c r="K16" s="11">
        <v>0</v>
      </c>
      <c r="L16" s="11">
        <v>0</v>
      </c>
      <c r="M16" s="11">
        <v>0</v>
      </c>
      <c r="N16" s="11">
        <v>0</v>
      </c>
      <c r="O16" s="11">
        <v>0</v>
      </c>
      <c r="P16" s="11">
        <v>0</v>
      </c>
      <c r="Q16" s="11">
        <v>0</v>
      </c>
      <c r="R16" s="11">
        <v>0</v>
      </c>
      <c r="S16" s="11">
        <v>0</v>
      </c>
      <c r="T16" s="11">
        <v>0</v>
      </c>
      <c r="U16" s="11">
        <v>1228396200</v>
      </c>
      <c r="V16" s="19">
        <f t="shared" si="0"/>
        <v>2345005500</v>
      </c>
      <c r="W16" s="22" t="str">
        <f>+'[2]Listados'!G17</f>
        <v>SECRETARÍA DE DESARROLLO SOCIAL</v>
      </c>
    </row>
    <row r="17" spans="2:23" ht="46.5">
      <c r="B17" s="15" t="s">
        <v>60</v>
      </c>
      <c r="C17" s="16" t="s">
        <v>61</v>
      </c>
      <c r="D17" s="23">
        <v>2016170010016</v>
      </c>
      <c r="E17" s="22" t="s">
        <v>64</v>
      </c>
      <c r="F17" s="16" t="s">
        <v>65</v>
      </c>
      <c r="G17" s="11">
        <v>1159710796</v>
      </c>
      <c r="H17" s="11">
        <v>0</v>
      </c>
      <c r="I17" s="11">
        <v>0</v>
      </c>
      <c r="J17" s="11">
        <v>0</v>
      </c>
      <c r="K17" s="11">
        <v>0</v>
      </c>
      <c r="L17" s="11">
        <v>0</v>
      </c>
      <c r="M17" s="11">
        <v>0</v>
      </c>
      <c r="N17" s="11">
        <v>0</v>
      </c>
      <c r="O17" s="11">
        <v>0</v>
      </c>
      <c r="P17" s="11">
        <v>0</v>
      </c>
      <c r="Q17" s="11">
        <v>0</v>
      </c>
      <c r="R17" s="11">
        <v>0</v>
      </c>
      <c r="S17" s="11">
        <v>0</v>
      </c>
      <c r="T17" s="11">
        <v>0</v>
      </c>
      <c r="U17" s="11">
        <v>2866257800</v>
      </c>
      <c r="V17" s="19">
        <f t="shared" si="0"/>
        <v>4025968596</v>
      </c>
      <c r="W17" s="22" t="str">
        <f>+'[2]Listados'!G18</f>
        <v>SECRETARÍA DE DESARROLLO SOCIAL</v>
      </c>
    </row>
    <row r="18" spans="2:23" ht="62.25">
      <c r="B18" s="15" t="s">
        <v>60</v>
      </c>
      <c r="C18" s="16" t="s">
        <v>61</v>
      </c>
      <c r="D18" s="23">
        <v>2016170010017</v>
      </c>
      <c r="E18" s="22" t="s">
        <v>66</v>
      </c>
      <c r="F18" s="16" t="s">
        <v>67</v>
      </c>
      <c r="G18" s="11">
        <v>144790700</v>
      </c>
      <c r="H18" s="11">
        <v>0</v>
      </c>
      <c r="I18" s="11">
        <v>0</v>
      </c>
      <c r="J18" s="11">
        <v>0</v>
      </c>
      <c r="K18" s="11">
        <v>0</v>
      </c>
      <c r="L18" s="11">
        <v>0</v>
      </c>
      <c r="M18" s="11">
        <v>0</v>
      </c>
      <c r="N18" s="11">
        <v>0</v>
      </c>
      <c r="O18" s="11">
        <v>0</v>
      </c>
      <c r="P18" s="11">
        <v>0</v>
      </c>
      <c r="Q18" s="11">
        <v>0</v>
      </c>
      <c r="R18" s="11">
        <v>0</v>
      </c>
      <c r="S18" s="11">
        <v>0</v>
      </c>
      <c r="T18" s="11">
        <v>0</v>
      </c>
      <c r="U18" s="11">
        <v>0</v>
      </c>
      <c r="V18" s="19">
        <f t="shared" si="0"/>
        <v>144790700</v>
      </c>
      <c r="W18" s="22" t="str">
        <f>+'[2]Listados'!G19</f>
        <v>SECRETARÍA DE DESARROLLO SOCIAL</v>
      </c>
    </row>
    <row r="19" spans="2:23" ht="30.75">
      <c r="B19" s="15" t="s">
        <v>68</v>
      </c>
      <c r="C19" s="16" t="s">
        <v>69</v>
      </c>
      <c r="D19" s="23">
        <v>2016170010018</v>
      </c>
      <c r="E19" s="22" t="s">
        <v>70</v>
      </c>
      <c r="F19" s="16" t="s">
        <v>71</v>
      </c>
      <c r="G19" s="11">
        <v>37100000</v>
      </c>
      <c r="H19" s="11">
        <v>0</v>
      </c>
      <c r="I19" s="11">
        <v>0</v>
      </c>
      <c r="J19" s="11">
        <v>0</v>
      </c>
      <c r="K19" s="11">
        <v>0</v>
      </c>
      <c r="L19" s="11">
        <v>0</v>
      </c>
      <c r="M19" s="11">
        <v>0</v>
      </c>
      <c r="N19" s="11">
        <v>0</v>
      </c>
      <c r="O19" s="11">
        <v>0</v>
      </c>
      <c r="P19" s="11">
        <v>0</v>
      </c>
      <c r="Q19" s="11">
        <v>0</v>
      </c>
      <c r="R19" s="11">
        <v>0</v>
      </c>
      <c r="S19" s="11">
        <v>0</v>
      </c>
      <c r="T19" s="11">
        <v>0</v>
      </c>
      <c r="U19" s="11">
        <v>0</v>
      </c>
      <c r="V19" s="19">
        <f t="shared" si="0"/>
        <v>37100000</v>
      </c>
      <c r="W19" s="22" t="str">
        <f>+'[2]Listados'!G20</f>
        <v>SECRETARÍA DE DESARROLLO SOCIAL</v>
      </c>
    </row>
    <row r="20" spans="2:23" ht="30.75">
      <c r="B20" s="15" t="s">
        <v>72</v>
      </c>
      <c r="C20" s="16" t="s">
        <v>73</v>
      </c>
      <c r="D20" s="23">
        <v>2016170010019</v>
      </c>
      <c r="E20" s="22" t="s">
        <v>74</v>
      </c>
      <c r="F20" s="16" t="s">
        <v>75</v>
      </c>
      <c r="G20" s="11">
        <v>22880000</v>
      </c>
      <c r="H20" s="11">
        <v>0</v>
      </c>
      <c r="I20" s="11">
        <v>0</v>
      </c>
      <c r="J20" s="11">
        <v>0</v>
      </c>
      <c r="K20" s="11">
        <v>0</v>
      </c>
      <c r="L20" s="11">
        <v>0</v>
      </c>
      <c r="M20" s="11">
        <v>0</v>
      </c>
      <c r="N20" s="11">
        <v>0</v>
      </c>
      <c r="O20" s="11">
        <v>0</v>
      </c>
      <c r="P20" s="11">
        <v>0</v>
      </c>
      <c r="Q20" s="11">
        <v>0</v>
      </c>
      <c r="R20" s="11">
        <v>0</v>
      </c>
      <c r="S20" s="11">
        <v>0</v>
      </c>
      <c r="T20" s="11">
        <v>0</v>
      </c>
      <c r="U20" s="11">
        <v>0</v>
      </c>
      <c r="V20" s="19">
        <f t="shared" si="0"/>
        <v>22880000</v>
      </c>
      <c r="W20" s="22" t="str">
        <f>+'[2]Listados'!G21</f>
        <v>SECRETARÍA DE LA MUJER</v>
      </c>
    </row>
    <row r="21" spans="2:23" ht="30.75">
      <c r="B21" s="15" t="s">
        <v>76</v>
      </c>
      <c r="C21" s="16" t="s">
        <v>77</v>
      </c>
      <c r="D21" s="23">
        <v>2016170010020</v>
      </c>
      <c r="E21" s="22" t="s">
        <v>78</v>
      </c>
      <c r="F21" s="16" t="s">
        <v>79</v>
      </c>
      <c r="G21" s="11">
        <v>567100000</v>
      </c>
      <c r="H21" s="11">
        <v>0</v>
      </c>
      <c r="I21" s="11">
        <v>0</v>
      </c>
      <c r="J21" s="11">
        <v>0</v>
      </c>
      <c r="K21" s="11">
        <v>0</v>
      </c>
      <c r="L21" s="11">
        <v>0</v>
      </c>
      <c r="M21" s="11">
        <v>0</v>
      </c>
      <c r="N21" s="11">
        <v>0</v>
      </c>
      <c r="O21" s="11">
        <v>0</v>
      </c>
      <c r="P21" s="11">
        <v>0</v>
      </c>
      <c r="Q21" s="11">
        <v>0</v>
      </c>
      <c r="R21" s="11">
        <v>0</v>
      </c>
      <c r="S21" s="11">
        <v>0</v>
      </c>
      <c r="T21" s="11">
        <v>0</v>
      </c>
      <c r="U21" s="11">
        <v>0</v>
      </c>
      <c r="V21" s="19">
        <f t="shared" si="0"/>
        <v>567100000</v>
      </c>
      <c r="W21" s="22" t="str">
        <f>+'[2]Listados'!G22</f>
        <v>SECRETARÍA DE DESARROLLO SOCIAL</v>
      </c>
    </row>
    <row r="22" spans="2:23" ht="30.75">
      <c r="B22" s="15" t="s">
        <v>76</v>
      </c>
      <c r="C22" s="16" t="s">
        <v>77</v>
      </c>
      <c r="D22" s="23">
        <v>2016170010021</v>
      </c>
      <c r="E22" s="22" t="s">
        <v>80</v>
      </c>
      <c r="F22" s="16" t="s">
        <v>81</v>
      </c>
      <c r="G22" s="11">
        <v>180200000</v>
      </c>
      <c r="H22" s="11">
        <v>0</v>
      </c>
      <c r="I22" s="11">
        <v>0</v>
      </c>
      <c r="J22" s="11">
        <v>0</v>
      </c>
      <c r="K22" s="11">
        <v>0</v>
      </c>
      <c r="L22" s="11">
        <v>0</v>
      </c>
      <c r="M22" s="11">
        <v>0</v>
      </c>
      <c r="N22" s="11">
        <v>0</v>
      </c>
      <c r="O22" s="11">
        <v>0</v>
      </c>
      <c r="P22" s="11">
        <v>0</v>
      </c>
      <c r="Q22" s="11">
        <v>0</v>
      </c>
      <c r="R22" s="11">
        <v>0</v>
      </c>
      <c r="S22" s="11">
        <v>0</v>
      </c>
      <c r="T22" s="11">
        <v>0</v>
      </c>
      <c r="U22" s="11">
        <v>0</v>
      </c>
      <c r="V22" s="19">
        <f t="shared" si="0"/>
        <v>180200000</v>
      </c>
      <c r="W22" s="22" t="str">
        <f>+'[2]Listados'!G23</f>
        <v>SECRETARÍA DE DESARROLLO SOCIAL</v>
      </c>
    </row>
    <row r="23" spans="2:23" ht="46.5">
      <c r="B23" s="15" t="s">
        <v>104</v>
      </c>
      <c r="C23" s="16" t="s">
        <v>105</v>
      </c>
      <c r="D23" s="23">
        <v>2016170010027</v>
      </c>
      <c r="E23" s="22" t="s">
        <v>106</v>
      </c>
      <c r="F23" s="22" t="s">
        <v>107</v>
      </c>
      <c r="G23" s="11">
        <v>148000000</v>
      </c>
      <c r="H23" s="11">
        <v>0</v>
      </c>
      <c r="I23" s="11">
        <v>0</v>
      </c>
      <c r="J23" s="11">
        <v>0</v>
      </c>
      <c r="K23" s="11">
        <v>0</v>
      </c>
      <c r="L23" s="11">
        <v>0</v>
      </c>
      <c r="M23" s="11">
        <v>0</v>
      </c>
      <c r="N23" s="11">
        <v>0</v>
      </c>
      <c r="O23" s="11">
        <v>0</v>
      </c>
      <c r="P23" s="11">
        <v>0</v>
      </c>
      <c r="Q23" s="11">
        <v>0</v>
      </c>
      <c r="R23" s="11">
        <v>0</v>
      </c>
      <c r="S23" s="11">
        <v>0</v>
      </c>
      <c r="T23" s="11">
        <v>0</v>
      </c>
      <c r="U23" s="11">
        <v>466252948</v>
      </c>
      <c r="V23" s="19">
        <f t="shared" si="0"/>
        <v>614252948</v>
      </c>
      <c r="W23" s="22" t="str">
        <f>+'[2]Listados'!G23</f>
        <v>SECRETARÍA DE DESARROLLO SOCIAL</v>
      </c>
    </row>
    <row r="24" spans="2:23" ht="62.25">
      <c r="B24" s="15" t="s">
        <v>108</v>
      </c>
      <c r="C24" s="16" t="s">
        <v>109</v>
      </c>
      <c r="D24" s="23">
        <v>2016170010029</v>
      </c>
      <c r="E24" s="22" t="s">
        <v>110</v>
      </c>
      <c r="F24" s="22" t="s">
        <v>111</v>
      </c>
      <c r="G24" s="11">
        <v>1045613139.6</v>
      </c>
      <c r="H24" s="11">
        <v>0</v>
      </c>
      <c r="I24" s="11">
        <v>0</v>
      </c>
      <c r="J24" s="11">
        <v>0</v>
      </c>
      <c r="K24" s="11">
        <v>0</v>
      </c>
      <c r="L24" s="11">
        <v>0</v>
      </c>
      <c r="M24" s="11">
        <v>0</v>
      </c>
      <c r="N24" s="11">
        <v>0</v>
      </c>
      <c r="O24" s="11">
        <v>0</v>
      </c>
      <c r="P24" s="11">
        <v>0</v>
      </c>
      <c r="Q24" s="11">
        <v>0</v>
      </c>
      <c r="R24" s="11">
        <v>0</v>
      </c>
      <c r="S24" s="11">
        <v>0</v>
      </c>
      <c r="T24" s="11">
        <v>0</v>
      </c>
      <c r="U24" s="11">
        <v>260085600</v>
      </c>
      <c r="V24" s="19">
        <f t="shared" si="0"/>
        <v>1305698739.6</v>
      </c>
      <c r="W24" s="22" t="s">
        <v>93</v>
      </c>
    </row>
    <row r="25" spans="2:23" ht="62.25">
      <c r="B25" s="15" t="s">
        <v>112</v>
      </c>
      <c r="C25" s="16" t="s">
        <v>113</v>
      </c>
      <c r="D25" s="23">
        <v>2016170010030</v>
      </c>
      <c r="E25" s="22" t="s">
        <v>114</v>
      </c>
      <c r="F25" s="22" t="s">
        <v>115</v>
      </c>
      <c r="G25" s="11">
        <v>420926000</v>
      </c>
      <c r="H25" s="11">
        <v>0</v>
      </c>
      <c r="I25" s="11">
        <v>0</v>
      </c>
      <c r="J25" s="11">
        <v>0</v>
      </c>
      <c r="K25" s="11">
        <v>0</v>
      </c>
      <c r="L25" s="11">
        <v>0</v>
      </c>
      <c r="M25" s="11">
        <v>0</v>
      </c>
      <c r="N25" s="11">
        <v>0</v>
      </c>
      <c r="O25" s="11">
        <v>0</v>
      </c>
      <c r="P25" s="11">
        <v>0</v>
      </c>
      <c r="Q25" s="11">
        <v>0</v>
      </c>
      <c r="R25" s="11">
        <v>0</v>
      </c>
      <c r="S25" s="11">
        <v>0</v>
      </c>
      <c r="T25" s="11">
        <v>0</v>
      </c>
      <c r="U25" s="11">
        <v>0</v>
      </c>
      <c r="V25" s="19">
        <f t="shared" si="0"/>
        <v>420926000</v>
      </c>
      <c r="W25" s="22" t="s">
        <v>93</v>
      </c>
    </row>
    <row r="26" spans="2:23" ht="62.25">
      <c r="B26" s="15" t="s">
        <v>116</v>
      </c>
      <c r="C26" s="16" t="s">
        <v>117</v>
      </c>
      <c r="D26" s="23">
        <v>2016170010031</v>
      </c>
      <c r="E26" s="22" t="s">
        <v>118</v>
      </c>
      <c r="F26" s="22" t="s">
        <v>119</v>
      </c>
      <c r="G26" s="11">
        <v>121899999.99999999</v>
      </c>
      <c r="H26" s="11">
        <v>0</v>
      </c>
      <c r="I26" s="11">
        <v>0</v>
      </c>
      <c r="J26" s="11">
        <v>0</v>
      </c>
      <c r="K26" s="11">
        <v>0</v>
      </c>
      <c r="L26" s="11">
        <v>0</v>
      </c>
      <c r="M26" s="11">
        <v>0</v>
      </c>
      <c r="N26" s="11">
        <v>0</v>
      </c>
      <c r="O26" s="11">
        <v>0</v>
      </c>
      <c r="P26" s="11">
        <v>0</v>
      </c>
      <c r="Q26" s="11">
        <v>0</v>
      </c>
      <c r="R26" s="11">
        <v>0</v>
      </c>
      <c r="S26" s="11">
        <v>0</v>
      </c>
      <c r="T26" s="11">
        <v>0</v>
      </c>
      <c r="U26" s="11">
        <v>0</v>
      </c>
      <c r="V26" s="19">
        <f t="shared" si="0"/>
        <v>121899999.99999999</v>
      </c>
      <c r="W26" s="22" t="s">
        <v>93</v>
      </c>
    </row>
    <row r="27" spans="2:23" ht="46.5">
      <c r="B27" s="15" t="s">
        <v>121</v>
      </c>
      <c r="C27" s="16" t="s">
        <v>122</v>
      </c>
      <c r="D27" s="23">
        <v>2016170010032</v>
      </c>
      <c r="E27" s="22" t="s">
        <v>123</v>
      </c>
      <c r="F27" s="22" t="s">
        <v>124</v>
      </c>
      <c r="G27" s="11">
        <v>339515249.2</v>
      </c>
      <c r="H27" s="11">
        <v>0</v>
      </c>
      <c r="I27" s="11">
        <v>0</v>
      </c>
      <c r="J27" s="11">
        <v>0</v>
      </c>
      <c r="K27" s="11">
        <v>0</v>
      </c>
      <c r="L27" s="11">
        <v>0</v>
      </c>
      <c r="M27" s="11">
        <v>0</v>
      </c>
      <c r="N27" s="11">
        <v>0</v>
      </c>
      <c r="O27" s="11">
        <v>0</v>
      </c>
      <c r="P27" s="11">
        <v>0</v>
      </c>
      <c r="Q27" s="11">
        <v>0</v>
      </c>
      <c r="R27" s="11">
        <v>0</v>
      </c>
      <c r="S27" s="11">
        <v>0</v>
      </c>
      <c r="T27" s="11">
        <v>0</v>
      </c>
      <c r="U27" s="11">
        <v>0</v>
      </c>
      <c r="V27" s="19">
        <f t="shared" si="0"/>
        <v>339515249.2</v>
      </c>
      <c r="W27" s="22" t="s">
        <v>120</v>
      </c>
    </row>
    <row r="28" spans="2:23" ht="30.75">
      <c r="B28" s="15" t="s">
        <v>125</v>
      </c>
      <c r="C28" s="16" t="s">
        <v>126</v>
      </c>
      <c r="D28" s="21">
        <v>2016170010034</v>
      </c>
      <c r="E28" s="22" t="s">
        <v>127</v>
      </c>
      <c r="F28" s="26" t="s">
        <v>128</v>
      </c>
      <c r="G28" s="11">
        <v>2226000000</v>
      </c>
      <c r="H28" s="11">
        <v>0</v>
      </c>
      <c r="I28" s="11">
        <v>0</v>
      </c>
      <c r="J28" s="11">
        <v>0</v>
      </c>
      <c r="K28" s="11">
        <v>1115209894</v>
      </c>
      <c r="L28" s="11">
        <v>0</v>
      </c>
      <c r="M28" s="11">
        <v>0</v>
      </c>
      <c r="N28" s="11">
        <v>0</v>
      </c>
      <c r="O28" s="11">
        <v>0</v>
      </c>
      <c r="P28" s="11">
        <v>0</v>
      </c>
      <c r="Q28" s="11">
        <v>0</v>
      </c>
      <c r="R28" s="11">
        <v>0</v>
      </c>
      <c r="S28" s="11">
        <v>0</v>
      </c>
      <c r="T28" s="11">
        <v>0</v>
      </c>
      <c r="U28" s="11">
        <v>250000000</v>
      </c>
      <c r="V28" s="19">
        <f t="shared" si="0"/>
        <v>3591209894</v>
      </c>
      <c r="W28" s="22" t="s">
        <v>120</v>
      </c>
    </row>
    <row r="29" spans="2:23" ht="46.5">
      <c r="B29" s="15" t="s">
        <v>129</v>
      </c>
      <c r="C29" s="16" t="s">
        <v>130</v>
      </c>
      <c r="D29" s="21">
        <v>2016170010035</v>
      </c>
      <c r="E29" s="22" t="s">
        <v>131</v>
      </c>
      <c r="F29" s="26" t="s">
        <v>132</v>
      </c>
      <c r="G29" s="11">
        <v>6637000000</v>
      </c>
      <c r="H29" s="11">
        <v>0</v>
      </c>
      <c r="I29" s="11">
        <v>0</v>
      </c>
      <c r="J29" s="11">
        <v>0</v>
      </c>
      <c r="K29" s="11">
        <v>0</v>
      </c>
      <c r="L29" s="11">
        <v>0</v>
      </c>
      <c r="M29" s="11">
        <v>0</v>
      </c>
      <c r="N29" s="11">
        <v>0</v>
      </c>
      <c r="O29" s="11">
        <v>0</v>
      </c>
      <c r="P29" s="11">
        <v>0</v>
      </c>
      <c r="Q29" s="11">
        <v>0</v>
      </c>
      <c r="R29" s="11">
        <v>0</v>
      </c>
      <c r="S29" s="11">
        <v>0</v>
      </c>
      <c r="T29" s="11">
        <v>0</v>
      </c>
      <c r="U29" s="11">
        <v>1027777358</v>
      </c>
      <c r="V29" s="19">
        <f t="shared" si="0"/>
        <v>7664777358</v>
      </c>
      <c r="W29" s="22" t="str">
        <f>+'[2]Listados'!G25</f>
        <v>SECRETARÍA DE LAS TIC Y COMPETITIVIDAD</v>
      </c>
    </row>
    <row r="30" spans="2:23" ht="62.25">
      <c r="B30" s="15" t="s">
        <v>129</v>
      </c>
      <c r="C30" s="16" t="s">
        <v>95</v>
      </c>
      <c r="D30" s="23">
        <v>2016170010102</v>
      </c>
      <c r="E30" s="22" t="s">
        <v>344</v>
      </c>
      <c r="F30" s="16" t="s">
        <v>345</v>
      </c>
      <c r="G30" s="11">
        <v>0</v>
      </c>
      <c r="H30" s="11">
        <v>0</v>
      </c>
      <c r="I30" s="11">
        <v>0</v>
      </c>
      <c r="J30" s="11">
        <v>0</v>
      </c>
      <c r="K30" s="11">
        <v>0</v>
      </c>
      <c r="L30" s="11">
        <v>0</v>
      </c>
      <c r="M30" s="11">
        <v>0</v>
      </c>
      <c r="N30" s="11">
        <v>0</v>
      </c>
      <c r="O30" s="11">
        <v>0</v>
      </c>
      <c r="P30" s="11">
        <v>0</v>
      </c>
      <c r="Q30" s="11">
        <v>0</v>
      </c>
      <c r="R30" s="11">
        <v>0</v>
      </c>
      <c r="S30" s="11">
        <v>0</v>
      </c>
      <c r="T30" s="11">
        <v>0</v>
      </c>
      <c r="U30" s="11">
        <v>0</v>
      </c>
      <c r="V30" s="19">
        <f t="shared" si="0"/>
        <v>0</v>
      </c>
      <c r="W30" s="22" t="str">
        <f>+'[2]Listados'!G26</f>
        <v>SECRETARÍA DE DESARROLLO SOCIAL</v>
      </c>
    </row>
    <row r="31" spans="2:23" ht="30.75">
      <c r="B31" s="15" t="s">
        <v>168</v>
      </c>
      <c r="C31" s="16" t="s">
        <v>169</v>
      </c>
      <c r="D31" s="23">
        <v>2016170010048</v>
      </c>
      <c r="E31" s="22" t="s">
        <v>170</v>
      </c>
      <c r="F31" s="22" t="s">
        <v>171</v>
      </c>
      <c r="G31" s="11">
        <v>74360000</v>
      </c>
      <c r="H31" s="11">
        <v>0</v>
      </c>
      <c r="I31" s="11">
        <v>0</v>
      </c>
      <c r="J31" s="11">
        <v>0</v>
      </c>
      <c r="K31" s="11">
        <v>0</v>
      </c>
      <c r="L31" s="11">
        <v>0</v>
      </c>
      <c r="M31" s="11">
        <v>0</v>
      </c>
      <c r="N31" s="11">
        <v>0</v>
      </c>
      <c r="O31" s="11">
        <v>0</v>
      </c>
      <c r="P31" s="11">
        <v>111919500</v>
      </c>
      <c r="Q31" s="11">
        <v>0</v>
      </c>
      <c r="R31" s="11">
        <v>0</v>
      </c>
      <c r="S31" s="11">
        <v>0</v>
      </c>
      <c r="T31" s="11">
        <v>0</v>
      </c>
      <c r="U31" s="11">
        <v>0</v>
      </c>
      <c r="V31" s="19">
        <f t="shared" si="0"/>
        <v>186279500</v>
      </c>
      <c r="W31" s="22" t="str">
        <f>+'[2]Listados'!G27</f>
        <v>SECRETARÍA DE DESARROLLO SOCIAL</v>
      </c>
    </row>
    <row r="32" spans="2:23" ht="46.5">
      <c r="B32" s="20" t="s">
        <v>173</v>
      </c>
      <c r="C32" s="16" t="s">
        <v>174</v>
      </c>
      <c r="D32" s="21">
        <v>2016170010049</v>
      </c>
      <c r="E32" s="22" t="s">
        <v>175</v>
      </c>
      <c r="F32" s="22" t="s">
        <v>176</v>
      </c>
      <c r="G32" s="11">
        <v>242817000</v>
      </c>
      <c r="H32" s="11">
        <v>0</v>
      </c>
      <c r="I32" s="11">
        <v>0</v>
      </c>
      <c r="J32" s="11">
        <v>0</v>
      </c>
      <c r="K32" s="11">
        <v>0</v>
      </c>
      <c r="L32" s="11">
        <v>0</v>
      </c>
      <c r="M32" s="11">
        <v>0</v>
      </c>
      <c r="N32" s="11">
        <v>0</v>
      </c>
      <c r="O32" s="11">
        <v>0</v>
      </c>
      <c r="P32" s="11">
        <v>188312250</v>
      </c>
      <c r="Q32" s="11">
        <v>0</v>
      </c>
      <c r="R32" s="11">
        <v>0</v>
      </c>
      <c r="S32" s="11">
        <v>0</v>
      </c>
      <c r="T32" s="11">
        <v>0</v>
      </c>
      <c r="U32" s="11">
        <v>0</v>
      </c>
      <c r="V32" s="19">
        <f t="shared" si="0"/>
        <v>431129250</v>
      </c>
      <c r="W32" s="22" t="str">
        <f>+'[2]Listados'!G28</f>
        <v>SECRETARÍA DE DESARROLLO SOCIAL</v>
      </c>
    </row>
    <row r="33" spans="2:23" ht="46.5">
      <c r="B33" s="15" t="s">
        <v>177</v>
      </c>
      <c r="C33" s="16" t="s">
        <v>178</v>
      </c>
      <c r="D33" s="23">
        <v>2016170010050</v>
      </c>
      <c r="E33" s="22" t="s">
        <v>179</v>
      </c>
      <c r="F33" s="16" t="s">
        <v>180</v>
      </c>
      <c r="G33" s="11">
        <v>294872000</v>
      </c>
      <c r="H33" s="11">
        <v>0</v>
      </c>
      <c r="I33" s="11">
        <v>0</v>
      </c>
      <c r="J33" s="11">
        <v>0</v>
      </c>
      <c r="K33" s="11">
        <v>0</v>
      </c>
      <c r="L33" s="11">
        <v>0</v>
      </c>
      <c r="M33" s="11">
        <v>0</v>
      </c>
      <c r="N33" s="11">
        <v>0</v>
      </c>
      <c r="O33" s="11">
        <v>0</v>
      </c>
      <c r="P33" s="11">
        <v>214917500</v>
      </c>
      <c r="Q33" s="11">
        <v>0</v>
      </c>
      <c r="R33" s="11">
        <v>0</v>
      </c>
      <c r="S33" s="11">
        <v>0</v>
      </c>
      <c r="T33" s="11">
        <v>0</v>
      </c>
      <c r="U33" s="11">
        <v>0</v>
      </c>
      <c r="V33" s="19">
        <f t="shared" si="0"/>
        <v>509789500</v>
      </c>
      <c r="W33" s="22" t="str">
        <f>+'[2]Listados'!G29</f>
        <v>SECRETARÍA DE GOBIERNO</v>
      </c>
    </row>
    <row r="34" spans="2:23" ht="46.5">
      <c r="B34" s="15" t="s">
        <v>181</v>
      </c>
      <c r="C34" s="16" t="s">
        <v>182</v>
      </c>
      <c r="D34" s="23">
        <v>2016170010051</v>
      </c>
      <c r="E34" s="22" t="s">
        <v>183</v>
      </c>
      <c r="F34" s="16" t="s">
        <v>184</v>
      </c>
      <c r="G34" s="11">
        <v>250000000</v>
      </c>
      <c r="H34" s="11">
        <v>0</v>
      </c>
      <c r="I34" s="11">
        <v>0</v>
      </c>
      <c r="J34" s="11">
        <v>0</v>
      </c>
      <c r="K34" s="11">
        <v>0</v>
      </c>
      <c r="L34" s="11">
        <v>0</v>
      </c>
      <c r="M34" s="11">
        <v>0</v>
      </c>
      <c r="N34" s="11">
        <v>0</v>
      </c>
      <c r="O34" s="11">
        <v>0</v>
      </c>
      <c r="P34" s="11">
        <v>209505000</v>
      </c>
      <c r="Q34" s="11">
        <v>0</v>
      </c>
      <c r="R34" s="11">
        <v>0</v>
      </c>
      <c r="S34" s="11">
        <v>0</v>
      </c>
      <c r="T34" s="11">
        <v>0</v>
      </c>
      <c r="U34" s="11">
        <v>0</v>
      </c>
      <c r="V34" s="19">
        <f t="shared" si="0"/>
        <v>459505000</v>
      </c>
      <c r="W34" s="22" t="str">
        <f>+'[2]Listados'!G28</f>
        <v>SECRETARÍA DE DESARROLLO SOCIAL</v>
      </c>
    </row>
    <row r="35" spans="2:23" ht="62.25">
      <c r="B35" s="15" t="s">
        <v>185</v>
      </c>
      <c r="C35" s="16" t="s">
        <v>186</v>
      </c>
      <c r="D35" s="23">
        <v>2016170010052</v>
      </c>
      <c r="E35" s="22" t="s">
        <v>187</v>
      </c>
      <c r="F35" s="16" t="s">
        <v>188</v>
      </c>
      <c r="G35" s="11">
        <v>164320000</v>
      </c>
      <c r="H35" s="11">
        <v>0</v>
      </c>
      <c r="I35" s="11">
        <v>0</v>
      </c>
      <c r="J35" s="11">
        <v>0</v>
      </c>
      <c r="K35" s="11">
        <v>0</v>
      </c>
      <c r="L35" s="11">
        <v>0</v>
      </c>
      <c r="M35" s="11">
        <v>0</v>
      </c>
      <c r="N35" s="11">
        <v>0</v>
      </c>
      <c r="O35" s="11">
        <v>0</v>
      </c>
      <c r="P35" s="11">
        <v>122917500</v>
      </c>
      <c r="Q35" s="11">
        <v>0</v>
      </c>
      <c r="R35" s="11">
        <v>0</v>
      </c>
      <c r="S35" s="11">
        <v>0</v>
      </c>
      <c r="T35" s="11">
        <v>0</v>
      </c>
      <c r="U35" s="11">
        <v>0</v>
      </c>
      <c r="V35" s="19">
        <f t="shared" si="0"/>
        <v>287237500</v>
      </c>
      <c r="W35" s="22" t="str">
        <f>+'[2]Listados'!G29</f>
        <v>SECRETARÍA DE GOBIERNO</v>
      </c>
    </row>
    <row r="36" spans="2:23" ht="30.75">
      <c r="B36" s="15" t="s">
        <v>189</v>
      </c>
      <c r="C36" s="16" t="s">
        <v>190</v>
      </c>
      <c r="D36" s="23">
        <v>2016170010053</v>
      </c>
      <c r="E36" s="22" t="s">
        <v>191</v>
      </c>
      <c r="F36" s="16" t="s">
        <v>192</v>
      </c>
      <c r="G36" s="11">
        <v>171704000</v>
      </c>
      <c r="H36" s="11">
        <v>0</v>
      </c>
      <c r="I36" s="11">
        <v>0</v>
      </c>
      <c r="J36" s="11">
        <v>0</v>
      </c>
      <c r="K36" s="11">
        <v>0</v>
      </c>
      <c r="L36" s="11">
        <v>0</v>
      </c>
      <c r="M36" s="11">
        <v>0</v>
      </c>
      <c r="N36" s="11">
        <v>0</v>
      </c>
      <c r="O36" s="11">
        <v>0</v>
      </c>
      <c r="P36" s="11">
        <v>77000000</v>
      </c>
      <c r="Q36" s="11">
        <v>0</v>
      </c>
      <c r="R36" s="11">
        <v>0</v>
      </c>
      <c r="S36" s="11">
        <v>0</v>
      </c>
      <c r="T36" s="11">
        <v>0</v>
      </c>
      <c r="U36" s="11">
        <v>0</v>
      </c>
      <c r="V36" s="19">
        <f t="shared" si="0"/>
        <v>248704000</v>
      </c>
      <c r="W36" s="22" t="s">
        <v>172</v>
      </c>
    </row>
    <row r="37" spans="2:23" ht="30.75">
      <c r="B37" s="15" t="s">
        <v>193</v>
      </c>
      <c r="C37" s="16" t="s">
        <v>194</v>
      </c>
      <c r="D37" s="23">
        <v>2016170010054</v>
      </c>
      <c r="E37" s="22" t="s">
        <v>195</v>
      </c>
      <c r="F37" s="22" t="s">
        <v>196</v>
      </c>
      <c r="G37" s="11">
        <v>234000000</v>
      </c>
      <c r="H37" s="11">
        <v>0</v>
      </c>
      <c r="I37" s="11">
        <v>0</v>
      </c>
      <c r="J37" s="11">
        <v>0</v>
      </c>
      <c r="K37" s="11">
        <v>0</v>
      </c>
      <c r="L37" s="11">
        <v>0</v>
      </c>
      <c r="M37" s="11">
        <v>0</v>
      </c>
      <c r="N37" s="11">
        <v>0</v>
      </c>
      <c r="O37" s="11">
        <v>0</v>
      </c>
      <c r="P37" s="11">
        <v>0</v>
      </c>
      <c r="Q37" s="11">
        <v>0</v>
      </c>
      <c r="R37" s="11">
        <v>0</v>
      </c>
      <c r="S37" s="11">
        <v>0</v>
      </c>
      <c r="T37" s="11">
        <v>0</v>
      </c>
      <c r="U37" s="11">
        <v>0</v>
      </c>
      <c r="V37" s="19">
        <f t="shared" si="0"/>
        <v>234000000</v>
      </c>
      <c r="W37" s="22" t="str">
        <f>+'[2]Listados'!G29</f>
        <v>SECRETARÍA DE GOBIERNO</v>
      </c>
    </row>
    <row r="38" spans="2:23" ht="30.75">
      <c r="B38" s="15" t="s">
        <v>197</v>
      </c>
      <c r="C38" s="16" t="s">
        <v>198</v>
      </c>
      <c r="D38" s="23">
        <v>2016170010055</v>
      </c>
      <c r="E38" s="22" t="s">
        <v>199</v>
      </c>
      <c r="F38" s="22" t="s">
        <v>200</v>
      </c>
      <c r="G38" s="11">
        <v>55120000</v>
      </c>
      <c r="H38" s="11">
        <v>0</v>
      </c>
      <c r="I38" s="11">
        <v>0</v>
      </c>
      <c r="J38" s="11">
        <v>0</v>
      </c>
      <c r="K38" s="11">
        <v>0</v>
      </c>
      <c r="L38" s="11">
        <v>0</v>
      </c>
      <c r="M38" s="11">
        <v>0</v>
      </c>
      <c r="N38" s="11">
        <v>0</v>
      </c>
      <c r="O38" s="11">
        <v>0</v>
      </c>
      <c r="P38" s="11">
        <v>66800000</v>
      </c>
      <c r="Q38" s="11">
        <v>0</v>
      </c>
      <c r="R38" s="11">
        <v>0</v>
      </c>
      <c r="S38" s="11">
        <v>0</v>
      </c>
      <c r="T38" s="11">
        <v>0</v>
      </c>
      <c r="U38" s="11">
        <v>0</v>
      </c>
      <c r="V38" s="19">
        <f t="shared" si="0"/>
        <v>121920000</v>
      </c>
      <c r="W38" s="22" t="s">
        <v>172</v>
      </c>
    </row>
    <row r="39" spans="2:23" ht="62.25">
      <c r="B39" s="15" t="s">
        <v>201</v>
      </c>
      <c r="C39" s="16" t="s">
        <v>202</v>
      </c>
      <c r="D39" s="23">
        <v>2016170010056</v>
      </c>
      <c r="E39" s="22" t="s">
        <v>203</v>
      </c>
      <c r="F39" s="22" t="s">
        <v>204</v>
      </c>
      <c r="G39" s="11">
        <v>251420000</v>
      </c>
      <c r="H39" s="11">
        <v>0</v>
      </c>
      <c r="I39" s="11">
        <v>0</v>
      </c>
      <c r="J39" s="11">
        <v>0</v>
      </c>
      <c r="K39" s="11">
        <v>0</v>
      </c>
      <c r="L39" s="11">
        <v>0</v>
      </c>
      <c r="M39" s="11">
        <v>0</v>
      </c>
      <c r="N39" s="11">
        <v>0</v>
      </c>
      <c r="O39" s="11">
        <v>0</v>
      </c>
      <c r="P39" s="11">
        <v>65233365</v>
      </c>
      <c r="Q39" s="11">
        <v>0</v>
      </c>
      <c r="R39" s="11">
        <v>0</v>
      </c>
      <c r="S39" s="11">
        <v>0</v>
      </c>
      <c r="T39" s="11">
        <v>0</v>
      </c>
      <c r="U39" s="11">
        <v>0</v>
      </c>
      <c r="V39" s="19">
        <f t="shared" si="0"/>
        <v>316653365</v>
      </c>
      <c r="W39" s="22" t="str">
        <f>+'[2]Listados'!G30</f>
        <v>SECRETARÍA DE LA MUJER</v>
      </c>
    </row>
    <row r="40" spans="2:23" ht="46.5">
      <c r="B40" s="15" t="s">
        <v>201</v>
      </c>
      <c r="C40" s="16" t="s">
        <v>202</v>
      </c>
      <c r="D40" s="23">
        <v>2016170010057</v>
      </c>
      <c r="E40" s="22" t="s">
        <v>205</v>
      </c>
      <c r="F40" s="22" t="s">
        <v>206</v>
      </c>
      <c r="G40" s="11">
        <v>31200000</v>
      </c>
      <c r="H40" s="11">
        <v>0</v>
      </c>
      <c r="I40" s="11">
        <v>0</v>
      </c>
      <c r="J40" s="11">
        <v>0</v>
      </c>
      <c r="K40" s="11">
        <v>0</v>
      </c>
      <c r="L40" s="11">
        <v>0</v>
      </c>
      <c r="M40" s="11">
        <v>0</v>
      </c>
      <c r="N40" s="11">
        <v>0</v>
      </c>
      <c r="O40" s="11">
        <v>0</v>
      </c>
      <c r="P40" s="11">
        <v>32917500</v>
      </c>
      <c r="Q40" s="11">
        <v>0</v>
      </c>
      <c r="R40" s="11">
        <v>0</v>
      </c>
      <c r="S40" s="11">
        <v>0</v>
      </c>
      <c r="T40" s="11">
        <v>0</v>
      </c>
      <c r="U40" s="11">
        <v>0</v>
      </c>
      <c r="V40" s="19">
        <f t="shared" si="0"/>
        <v>64117500</v>
      </c>
      <c r="W40" s="22" t="s">
        <v>172</v>
      </c>
    </row>
    <row r="41" spans="2:23" ht="30.75">
      <c r="B41" s="15" t="s">
        <v>201</v>
      </c>
      <c r="C41" s="16" t="s">
        <v>202</v>
      </c>
      <c r="D41" s="23">
        <v>2016170010058</v>
      </c>
      <c r="E41" s="22" t="s">
        <v>207</v>
      </c>
      <c r="F41" s="22" t="s">
        <v>208</v>
      </c>
      <c r="G41" s="11">
        <v>0</v>
      </c>
      <c r="H41" s="11">
        <v>0</v>
      </c>
      <c r="I41" s="11">
        <v>0</v>
      </c>
      <c r="J41" s="11">
        <v>0</v>
      </c>
      <c r="K41" s="11">
        <v>0</v>
      </c>
      <c r="L41" s="11">
        <v>0</v>
      </c>
      <c r="M41" s="11">
        <v>0</v>
      </c>
      <c r="N41" s="11">
        <v>0</v>
      </c>
      <c r="O41" s="11">
        <v>0</v>
      </c>
      <c r="P41" s="11">
        <v>0</v>
      </c>
      <c r="Q41" s="11">
        <v>0</v>
      </c>
      <c r="R41" s="11">
        <v>0</v>
      </c>
      <c r="S41" s="11">
        <v>0</v>
      </c>
      <c r="T41" s="11">
        <v>0</v>
      </c>
      <c r="U41" s="11">
        <v>916761000</v>
      </c>
      <c r="V41" s="19">
        <f t="shared" si="0"/>
        <v>916761000</v>
      </c>
      <c r="W41" s="22" t="s">
        <v>172</v>
      </c>
    </row>
    <row r="42" spans="2:23" ht="46.5">
      <c r="B42" s="15" t="s">
        <v>201</v>
      </c>
      <c r="C42" s="16" t="s">
        <v>202</v>
      </c>
      <c r="D42" s="23">
        <v>2016170010059</v>
      </c>
      <c r="E42" s="22" t="s">
        <v>211</v>
      </c>
      <c r="F42" s="22" t="s">
        <v>425</v>
      </c>
      <c r="G42" s="11">
        <v>0</v>
      </c>
      <c r="H42" s="11">
        <v>0</v>
      </c>
      <c r="I42" s="11">
        <v>0</v>
      </c>
      <c r="J42" s="11">
        <v>0</v>
      </c>
      <c r="K42" s="11">
        <v>0</v>
      </c>
      <c r="L42" s="11">
        <v>0</v>
      </c>
      <c r="M42" s="11">
        <v>0</v>
      </c>
      <c r="N42" s="11">
        <v>0</v>
      </c>
      <c r="O42" s="11">
        <v>0</v>
      </c>
      <c r="P42" s="11">
        <v>0</v>
      </c>
      <c r="Q42" s="11">
        <v>0</v>
      </c>
      <c r="R42" s="11">
        <v>0</v>
      </c>
      <c r="S42" s="11">
        <v>0</v>
      </c>
      <c r="T42" s="11">
        <v>0</v>
      </c>
      <c r="U42" s="11">
        <v>0</v>
      </c>
      <c r="V42" s="19">
        <f t="shared" si="0"/>
        <v>0</v>
      </c>
      <c r="W42" s="22" t="s">
        <v>172</v>
      </c>
    </row>
    <row r="43" spans="2:23" ht="62.25">
      <c r="B43" s="15" t="s">
        <v>201</v>
      </c>
      <c r="C43" s="16" t="s">
        <v>202</v>
      </c>
      <c r="D43" s="23">
        <v>2016170010061</v>
      </c>
      <c r="E43" s="22" t="s">
        <v>215</v>
      </c>
      <c r="F43" s="22" t="s">
        <v>216</v>
      </c>
      <c r="G43" s="11">
        <v>0</v>
      </c>
      <c r="H43" s="11">
        <v>0</v>
      </c>
      <c r="I43" s="11">
        <v>0</v>
      </c>
      <c r="J43" s="11">
        <v>0</v>
      </c>
      <c r="K43" s="11">
        <v>0</v>
      </c>
      <c r="L43" s="11">
        <v>0</v>
      </c>
      <c r="M43" s="11">
        <v>0</v>
      </c>
      <c r="N43" s="11">
        <v>0</v>
      </c>
      <c r="O43" s="11">
        <v>0</v>
      </c>
      <c r="P43" s="11">
        <v>0</v>
      </c>
      <c r="Q43" s="11">
        <v>0</v>
      </c>
      <c r="R43" s="11">
        <v>0</v>
      </c>
      <c r="S43" s="11">
        <v>0</v>
      </c>
      <c r="T43" s="11">
        <v>0</v>
      </c>
      <c r="U43" s="11">
        <v>0</v>
      </c>
      <c r="V43" s="19">
        <f t="shared" si="0"/>
        <v>0</v>
      </c>
      <c r="W43" s="22" t="s">
        <v>172</v>
      </c>
    </row>
    <row r="44" spans="2:23" ht="30.75">
      <c r="B44" s="15" t="s">
        <v>209</v>
      </c>
      <c r="C44" s="16" t="s">
        <v>210</v>
      </c>
      <c r="D44" s="21">
        <v>2016170010059</v>
      </c>
      <c r="E44" s="29" t="s">
        <v>211</v>
      </c>
      <c r="F44" s="28" t="s">
        <v>212</v>
      </c>
      <c r="G44" s="11">
        <v>34084500</v>
      </c>
      <c r="H44" s="11">
        <v>0</v>
      </c>
      <c r="I44" s="11">
        <v>0</v>
      </c>
      <c r="J44" s="11">
        <v>0</v>
      </c>
      <c r="K44" s="11">
        <v>0</v>
      </c>
      <c r="L44" s="11">
        <v>0</v>
      </c>
      <c r="M44" s="11">
        <v>0</v>
      </c>
      <c r="N44" s="11">
        <v>0</v>
      </c>
      <c r="O44" s="11">
        <v>0</v>
      </c>
      <c r="P44" s="11">
        <v>32917500</v>
      </c>
      <c r="Q44" s="11">
        <v>0</v>
      </c>
      <c r="R44" s="11">
        <v>0</v>
      </c>
      <c r="S44" s="11">
        <v>0</v>
      </c>
      <c r="T44" s="11">
        <v>0</v>
      </c>
      <c r="U44" s="11">
        <v>0</v>
      </c>
      <c r="V44" s="19">
        <f t="shared" si="0"/>
        <v>67002000</v>
      </c>
      <c r="W44" s="22" t="s">
        <v>172</v>
      </c>
    </row>
    <row r="45" spans="2:23" ht="62.25">
      <c r="B45" s="15" t="s">
        <v>209</v>
      </c>
      <c r="C45" s="16" t="s">
        <v>210</v>
      </c>
      <c r="D45" s="21">
        <v>2016170010060</v>
      </c>
      <c r="E45" s="29" t="s">
        <v>213</v>
      </c>
      <c r="F45" s="28" t="s">
        <v>214</v>
      </c>
      <c r="G45" s="11">
        <v>44048000</v>
      </c>
      <c r="H45" s="11">
        <v>0</v>
      </c>
      <c r="I45" s="11">
        <v>0</v>
      </c>
      <c r="J45" s="11">
        <v>0</v>
      </c>
      <c r="K45" s="11">
        <v>0</v>
      </c>
      <c r="L45" s="11">
        <v>0</v>
      </c>
      <c r="M45" s="11">
        <v>0</v>
      </c>
      <c r="N45" s="11">
        <v>0</v>
      </c>
      <c r="O45" s="11">
        <v>0</v>
      </c>
      <c r="P45" s="11">
        <v>195000000</v>
      </c>
      <c r="Q45" s="11">
        <v>0</v>
      </c>
      <c r="R45" s="11">
        <v>0</v>
      </c>
      <c r="S45" s="11">
        <v>0</v>
      </c>
      <c r="T45" s="11">
        <v>0</v>
      </c>
      <c r="U45" s="11">
        <v>0</v>
      </c>
      <c r="V45" s="19">
        <f>SUM(G45:U45)</f>
        <v>239048000</v>
      </c>
      <c r="W45" s="22" t="s">
        <v>172</v>
      </c>
    </row>
    <row r="46" spans="2:23" ht="62.25">
      <c r="B46" s="15" t="s">
        <v>209</v>
      </c>
      <c r="C46" s="16" t="s">
        <v>210</v>
      </c>
      <c r="D46" s="21">
        <v>2016170010061</v>
      </c>
      <c r="E46" s="29" t="s">
        <v>215</v>
      </c>
      <c r="F46" s="28" t="s">
        <v>216</v>
      </c>
      <c r="G46" s="11">
        <v>87880000</v>
      </c>
      <c r="H46" s="11">
        <v>0</v>
      </c>
      <c r="I46" s="11">
        <v>0</v>
      </c>
      <c r="J46" s="11">
        <v>0</v>
      </c>
      <c r="K46" s="11">
        <v>0</v>
      </c>
      <c r="L46" s="11">
        <v>0</v>
      </c>
      <c r="M46" s="11">
        <v>0</v>
      </c>
      <c r="N46" s="11">
        <v>0</v>
      </c>
      <c r="O46" s="11">
        <v>0</v>
      </c>
      <c r="P46" s="11">
        <v>36209250</v>
      </c>
      <c r="Q46" s="11">
        <v>0</v>
      </c>
      <c r="R46" s="11">
        <v>0</v>
      </c>
      <c r="S46" s="11">
        <v>0</v>
      </c>
      <c r="T46" s="11">
        <v>0</v>
      </c>
      <c r="U46" s="11">
        <v>0</v>
      </c>
      <c r="V46" s="19">
        <f>SUM(G46:U46)</f>
        <v>124089250</v>
      </c>
      <c r="W46" s="22" t="str">
        <f>+'[2]Listados'!G30</f>
        <v>SECRETARÍA DE LA MUJER</v>
      </c>
    </row>
    <row r="47" spans="2:23" ht="62.25">
      <c r="B47" s="15" t="s">
        <v>209</v>
      </c>
      <c r="C47" s="16" t="s">
        <v>210</v>
      </c>
      <c r="D47" s="21">
        <v>2016170010062</v>
      </c>
      <c r="E47" s="29" t="s">
        <v>217</v>
      </c>
      <c r="F47" s="28" t="s">
        <v>218</v>
      </c>
      <c r="G47" s="11">
        <v>250000000</v>
      </c>
      <c r="H47" s="11">
        <v>0</v>
      </c>
      <c r="I47" s="11">
        <v>0</v>
      </c>
      <c r="J47" s="11">
        <v>0</v>
      </c>
      <c r="K47" s="11">
        <v>0</v>
      </c>
      <c r="L47" s="11">
        <v>0</v>
      </c>
      <c r="M47" s="11">
        <v>0</v>
      </c>
      <c r="N47" s="11">
        <v>0</v>
      </c>
      <c r="O47" s="11">
        <v>0</v>
      </c>
      <c r="P47" s="11">
        <v>0</v>
      </c>
      <c r="Q47" s="11">
        <v>0</v>
      </c>
      <c r="R47" s="11">
        <v>0</v>
      </c>
      <c r="S47" s="11">
        <v>0</v>
      </c>
      <c r="T47" s="11">
        <v>0</v>
      </c>
      <c r="U47" s="11">
        <v>0</v>
      </c>
      <c r="V47" s="19">
        <f>SUM(G47:U47)</f>
        <v>250000000</v>
      </c>
      <c r="W47" s="22" t="str">
        <f>+'[2]Listados'!G31</f>
        <v>SECRETARÍA DE GOBIERNO</v>
      </c>
    </row>
    <row r="48" spans="2:23" ht="62.25">
      <c r="B48" s="15" t="s">
        <v>209</v>
      </c>
      <c r="C48" s="16" t="s">
        <v>210</v>
      </c>
      <c r="D48" s="21">
        <v>2016170010063</v>
      </c>
      <c r="E48" s="29" t="s">
        <v>219</v>
      </c>
      <c r="F48" s="28" t="s">
        <v>220</v>
      </c>
      <c r="G48" s="11">
        <v>412147000</v>
      </c>
      <c r="H48" s="11">
        <v>0</v>
      </c>
      <c r="I48" s="11">
        <v>0</v>
      </c>
      <c r="J48" s="11">
        <v>0</v>
      </c>
      <c r="K48" s="11">
        <v>0</v>
      </c>
      <c r="L48" s="11">
        <v>0</v>
      </c>
      <c r="M48" s="11">
        <v>0</v>
      </c>
      <c r="N48" s="11">
        <v>0</v>
      </c>
      <c r="O48" s="11">
        <v>0</v>
      </c>
      <c r="P48" s="11">
        <v>27888725930</v>
      </c>
      <c r="Q48" s="11">
        <v>0</v>
      </c>
      <c r="R48" s="11">
        <v>0</v>
      </c>
      <c r="S48" s="11">
        <v>0</v>
      </c>
      <c r="T48" s="11">
        <v>0</v>
      </c>
      <c r="U48" s="11">
        <v>67412896996</v>
      </c>
      <c r="V48" s="19">
        <f>SUM(G48:U48)</f>
        <v>95713769926</v>
      </c>
      <c r="W48" s="22" t="str">
        <f>+'[2]Listados'!G32</f>
        <v>SECRETARIA DEL DEPORTE</v>
      </c>
    </row>
    <row r="49" spans="2:23" ht="62.25">
      <c r="B49" s="15" t="s">
        <v>209</v>
      </c>
      <c r="C49" s="16" t="s">
        <v>210</v>
      </c>
      <c r="D49" s="21">
        <v>2016170010064</v>
      </c>
      <c r="E49" s="29" t="s">
        <v>221</v>
      </c>
      <c r="F49" s="28" t="s">
        <v>222</v>
      </c>
      <c r="G49" s="11">
        <v>1400000000</v>
      </c>
      <c r="H49" s="11">
        <v>0</v>
      </c>
      <c r="I49" s="11">
        <v>0</v>
      </c>
      <c r="J49" s="11">
        <v>0</v>
      </c>
      <c r="K49" s="11">
        <v>0</v>
      </c>
      <c r="L49" s="11">
        <v>0</v>
      </c>
      <c r="M49" s="11">
        <v>0</v>
      </c>
      <c r="N49" s="11">
        <v>0</v>
      </c>
      <c r="O49" s="11">
        <v>0</v>
      </c>
      <c r="P49" s="11">
        <v>0</v>
      </c>
      <c r="Q49" s="11">
        <v>0</v>
      </c>
      <c r="R49" s="11">
        <v>0</v>
      </c>
      <c r="S49" s="11">
        <v>0</v>
      </c>
      <c r="T49" s="11">
        <v>0</v>
      </c>
      <c r="U49" s="11">
        <v>0</v>
      </c>
      <c r="V49" s="19">
        <f t="shared" si="0"/>
        <v>1400000000</v>
      </c>
      <c r="W49" s="22" t="str">
        <f>+'[2]Listados'!G33</f>
        <v>SECRETARIA DEL DEPORTE</v>
      </c>
    </row>
    <row r="50" spans="2:23" ht="46.5">
      <c r="B50" s="15" t="s">
        <v>209</v>
      </c>
      <c r="C50" s="16" t="s">
        <v>210</v>
      </c>
      <c r="D50" s="21">
        <v>2016170010065</v>
      </c>
      <c r="E50" s="29" t="s">
        <v>223</v>
      </c>
      <c r="F50" s="28" t="s">
        <v>224</v>
      </c>
      <c r="G50" s="11">
        <v>91177500</v>
      </c>
      <c r="H50" s="11">
        <v>0</v>
      </c>
      <c r="I50" s="11">
        <v>0</v>
      </c>
      <c r="J50" s="11">
        <v>0</v>
      </c>
      <c r="K50" s="11">
        <v>0</v>
      </c>
      <c r="L50" s="11">
        <v>0</v>
      </c>
      <c r="M50" s="11">
        <v>0</v>
      </c>
      <c r="N50" s="11">
        <v>0</v>
      </c>
      <c r="O50" s="11">
        <v>0</v>
      </c>
      <c r="P50" s="11">
        <v>956529885</v>
      </c>
      <c r="Q50" s="11">
        <v>0</v>
      </c>
      <c r="R50" s="11">
        <v>0</v>
      </c>
      <c r="S50" s="11">
        <v>0</v>
      </c>
      <c r="T50" s="11">
        <v>0</v>
      </c>
      <c r="U50" s="11">
        <v>0</v>
      </c>
      <c r="V50" s="19">
        <f t="shared" si="0"/>
        <v>1047707385</v>
      </c>
      <c r="W50" s="22" t="str">
        <f>+'[2]Listados'!G34</f>
        <v>SECRETARIA DEL DEPORTE</v>
      </c>
    </row>
    <row r="51" spans="2:23" ht="30.75">
      <c r="B51" s="15" t="s">
        <v>260</v>
      </c>
      <c r="C51" s="16" t="s">
        <v>261</v>
      </c>
      <c r="D51" s="23">
        <v>2016170010076</v>
      </c>
      <c r="E51" s="22" t="s">
        <v>262</v>
      </c>
      <c r="F51" s="22" t="s">
        <v>263</v>
      </c>
      <c r="G51" s="11">
        <v>55385000</v>
      </c>
      <c r="H51" s="11">
        <v>0</v>
      </c>
      <c r="I51" s="11">
        <v>0</v>
      </c>
      <c r="J51" s="11">
        <v>0</v>
      </c>
      <c r="K51" s="11">
        <v>0</v>
      </c>
      <c r="L51" s="11">
        <v>0</v>
      </c>
      <c r="M51" s="11">
        <v>0</v>
      </c>
      <c r="N51" s="11">
        <v>0</v>
      </c>
      <c r="O51" s="11">
        <v>0</v>
      </c>
      <c r="P51" s="11">
        <v>0</v>
      </c>
      <c r="Q51" s="11">
        <v>0</v>
      </c>
      <c r="R51" s="11">
        <v>0</v>
      </c>
      <c r="S51" s="11">
        <v>0</v>
      </c>
      <c r="T51" s="11">
        <v>0</v>
      </c>
      <c r="U51" s="11">
        <v>0</v>
      </c>
      <c r="V51" s="19">
        <f t="shared" si="0"/>
        <v>55385000</v>
      </c>
      <c r="W51" s="22" t="str">
        <f>+'[2]Listados'!G35</f>
        <v>SECRETARIA DEL DEPORTE</v>
      </c>
    </row>
    <row r="52" spans="2:23" ht="30.75">
      <c r="B52" s="15" t="s">
        <v>269</v>
      </c>
      <c r="C52" s="16" t="s">
        <v>270</v>
      </c>
      <c r="D52" s="23">
        <v>2016170010078</v>
      </c>
      <c r="E52" s="22" t="s">
        <v>271</v>
      </c>
      <c r="F52" s="22" t="s">
        <v>272</v>
      </c>
      <c r="G52" s="11">
        <v>169600000</v>
      </c>
      <c r="H52" s="11">
        <v>0</v>
      </c>
      <c r="I52" s="11">
        <v>0</v>
      </c>
      <c r="J52" s="11">
        <v>0</v>
      </c>
      <c r="K52" s="11">
        <v>0</v>
      </c>
      <c r="L52" s="11">
        <v>0</v>
      </c>
      <c r="M52" s="11">
        <v>0</v>
      </c>
      <c r="N52" s="11">
        <v>0</v>
      </c>
      <c r="O52" s="11">
        <v>0</v>
      </c>
      <c r="P52" s="11">
        <v>0</v>
      </c>
      <c r="Q52" s="11">
        <v>0</v>
      </c>
      <c r="R52" s="11">
        <v>0</v>
      </c>
      <c r="S52" s="11">
        <v>0</v>
      </c>
      <c r="T52" s="11">
        <v>0</v>
      </c>
      <c r="U52" s="11">
        <v>0</v>
      </c>
      <c r="V52" s="19">
        <f t="shared" si="0"/>
        <v>169600000</v>
      </c>
      <c r="W52" s="22" t="str">
        <f>+'[2]Listados'!G36</f>
        <v>SECRETARIA DEL DEPORTE</v>
      </c>
    </row>
    <row r="53" spans="2:23" ht="62.25">
      <c r="B53" s="15" t="s">
        <v>269</v>
      </c>
      <c r="C53" s="16" t="s">
        <v>270</v>
      </c>
      <c r="D53" s="23">
        <v>2016170010079</v>
      </c>
      <c r="E53" s="22" t="s">
        <v>273</v>
      </c>
      <c r="F53" s="22" t="s">
        <v>274</v>
      </c>
      <c r="G53" s="11">
        <v>2096000000</v>
      </c>
      <c r="H53" s="11">
        <v>0</v>
      </c>
      <c r="I53" s="11">
        <v>0</v>
      </c>
      <c r="J53" s="11">
        <v>0</v>
      </c>
      <c r="K53" s="11">
        <v>0</v>
      </c>
      <c r="L53" s="11">
        <v>0</v>
      </c>
      <c r="M53" s="11">
        <v>0</v>
      </c>
      <c r="N53" s="11">
        <v>0</v>
      </c>
      <c r="O53" s="11">
        <v>0</v>
      </c>
      <c r="P53" s="11">
        <v>0</v>
      </c>
      <c r="Q53" s="11">
        <v>0</v>
      </c>
      <c r="R53" s="11">
        <v>0</v>
      </c>
      <c r="S53" s="11">
        <v>0</v>
      </c>
      <c r="T53" s="11">
        <v>0</v>
      </c>
      <c r="U53" s="11">
        <v>0</v>
      </c>
      <c r="V53" s="19">
        <f>SUM(G53:U53)</f>
        <v>2096000000</v>
      </c>
      <c r="W53" s="22" t="s">
        <v>172</v>
      </c>
    </row>
    <row r="54" spans="2:23" ht="62.25">
      <c r="B54" s="15" t="s">
        <v>260</v>
      </c>
      <c r="C54" s="16" t="s">
        <v>261</v>
      </c>
      <c r="D54" s="23">
        <v>2016170010080</v>
      </c>
      <c r="E54" s="22" t="s">
        <v>275</v>
      </c>
      <c r="F54" s="22" t="s">
        <v>276</v>
      </c>
      <c r="G54" s="11">
        <v>13292400</v>
      </c>
      <c r="H54" s="11">
        <v>0</v>
      </c>
      <c r="I54" s="11">
        <v>0</v>
      </c>
      <c r="J54" s="11">
        <v>36407420</v>
      </c>
      <c r="K54" s="11">
        <v>0</v>
      </c>
      <c r="L54" s="11">
        <v>0</v>
      </c>
      <c r="M54" s="11">
        <v>0</v>
      </c>
      <c r="N54" s="11">
        <v>0</v>
      </c>
      <c r="O54" s="11">
        <v>0</v>
      </c>
      <c r="P54" s="11">
        <v>0</v>
      </c>
      <c r="Q54" s="11">
        <v>0</v>
      </c>
      <c r="R54" s="11">
        <v>0</v>
      </c>
      <c r="S54" s="11">
        <v>0</v>
      </c>
      <c r="T54" s="11">
        <v>0</v>
      </c>
      <c r="U54" s="11">
        <v>0</v>
      </c>
      <c r="V54" s="19">
        <f>SUM(G54:U54)</f>
        <v>49699820</v>
      </c>
      <c r="W54" s="22" t="str">
        <f>+'[2]Listados'!G40</f>
        <v>SECRETARÍA DE TRANSITO Y TRANSPORTE</v>
      </c>
    </row>
    <row r="55" spans="2:23" ht="62.25">
      <c r="B55" s="15" t="s">
        <v>277</v>
      </c>
      <c r="C55" s="16" t="s">
        <v>278</v>
      </c>
      <c r="D55" s="23">
        <v>2016170010084</v>
      </c>
      <c r="E55" s="22" t="s">
        <v>279</v>
      </c>
      <c r="F55" s="22" t="s">
        <v>280</v>
      </c>
      <c r="G55" s="11">
        <v>424000000</v>
      </c>
      <c r="H55" s="11">
        <v>0</v>
      </c>
      <c r="I55" s="11">
        <v>0</v>
      </c>
      <c r="J55" s="11">
        <v>0</v>
      </c>
      <c r="K55" s="11">
        <v>0</v>
      </c>
      <c r="L55" s="11">
        <v>0</v>
      </c>
      <c r="M55" s="11">
        <v>0</v>
      </c>
      <c r="N55" s="11">
        <v>0</v>
      </c>
      <c r="O55" s="11">
        <v>0</v>
      </c>
      <c r="P55" s="11">
        <v>0</v>
      </c>
      <c r="Q55" s="11">
        <v>0</v>
      </c>
      <c r="R55" s="11">
        <v>0</v>
      </c>
      <c r="S55" s="11">
        <v>0</v>
      </c>
      <c r="T55" s="11">
        <v>0</v>
      </c>
      <c r="U55" s="11">
        <v>0</v>
      </c>
      <c r="V55" s="19">
        <f>SUM(G55:U55)</f>
        <v>424000000</v>
      </c>
      <c r="W55" s="22" t="str">
        <f>+'[2]Listados'!G41</f>
        <v>SECRETARÍA DE TRANSITO Y TRANSPORTE</v>
      </c>
    </row>
    <row r="56" spans="2:23" ht="46.5">
      <c r="B56" s="15" t="s">
        <v>281</v>
      </c>
      <c r="C56" s="16" t="s">
        <v>282</v>
      </c>
      <c r="D56" s="23">
        <v>2016170010081</v>
      </c>
      <c r="E56" s="22" t="s">
        <v>283</v>
      </c>
      <c r="F56" s="22" t="s">
        <v>284</v>
      </c>
      <c r="G56" s="11">
        <v>868617000</v>
      </c>
      <c r="H56" s="11">
        <v>0</v>
      </c>
      <c r="I56" s="11">
        <v>0</v>
      </c>
      <c r="J56" s="11">
        <v>180000000</v>
      </c>
      <c r="K56" s="11">
        <v>0</v>
      </c>
      <c r="L56" s="11">
        <v>0</v>
      </c>
      <c r="M56" s="11">
        <v>0</v>
      </c>
      <c r="N56" s="11">
        <v>0</v>
      </c>
      <c r="O56" s="11">
        <v>0</v>
      </c>
      <c r="P56" s="11">
        <v>0</v>
      </c>
      <c r="Q56" s="11">
        <v>0</v>
      </c>
      <c r="R56" s="11">
        <v>0</v>
      </c>
      <c r="S56" s="11">
        <v>0</v>
      </c>
      <c r="T56" s="11">
        <v>0</v>
      </c>
      <c r="U56" s="11">
        <v>0</v>
      </c>
      <c r="V56" s="19">
        <f>SUM(G56:U56)</f>
        <v>1048617000</v>
      </c>
      <c r="W56" s="22" t="str">
        <f>+'[2]Listados'!G34</f>
        <v>SECRETARIA DEL DEPORTE</v>
      </c>
    </row>
    <row r="57" spans="2:23" ht="30.75">
      <c r="B57" s="15" t="s">
        <v>281</v>
      </c>
      <c r="C57" s="16" t="s">
        <v>282</v>
      </c>
      <c r="D57" s="23">
        <v>2016170010082</v>
      </c>
      <c r="E57" s="22" t="s">
        <v>102</v>
      </c>
      <c r="F57" s="22" t="s">
        <v>103</v>
      </c>
      <c r="G57" s="11">
        <v>556341000</v>
      </c>
      <c r="H57" s="11">
        <v>0</v>
      </c>
      <c r="I57" s="11">
        <v>0</v>
      </c>
      <c r="J57" s="11">
        <v>310000000</v>
      </c>
      <c r="K57" s="11">
        <v>0</v>
      </c>
      <c r="L57" s="11">
        <v>0</v>
      </c>
      <c r="M57" s="11">
        <v>0</v>
      </c>
      <c r="N57" s="11">
        <v>0</v>
      </c>
      <c r="O57" s="11">
        <v>0</v>
      </c>
      <c r="P57" s="11">
        <v>0</v>
      </c>
      <c r="Q57" s="11">
        <v>0</v>
      </c>
      <c r="R57" s="11">
        <v>0</v>
      </c>
      <c r="S57" s="11">
        <v>0</v>
      </c>
      <c r="T57" s="11">
        <v>0</v>
      </c>
      <c r="U57" s="11">
        <v>0</v>
      </c>
      <c r="V57" s="19">
        <f t="shared" si="0"/>
        <v>866341000</v>
      </c>
      <c r="W57" s="22" t="s">
        <v>172</v>
      </c>
    </row>
    <row r="58" spans="2:23" ht="62.25">
      <c r="B58" s="15" t="s">
        <v>281</v>
      </c>
      <c r="C58" s="16" t="s">
        <v>282</v>
      </c>
      <c r="D58" s="23">
        <v>2016170010083</v>
      </c>
      <c r="E58" s="22" t="s">
        <v>285</v>
      </c>
      <c r="F58" s="22" t="s">
        <v>286</v>
      </c>
      <c r="G58" s="11">
        <v>116600000</v>
      </c>
      <c r="H58" s="11">
        <v>0</v>
      </c>
      <c r="I58" s="11">
        <v>0</v>
      </c>
      <c r="J58" s="11">
        <v>310000000</v>
      </c>
      <c r="K58" s="11">
        <v>0</v>
      </c>
      <c r="L58" s="11">
        <v>0</v>
      </c>
      <c r="M58" s="11">
        <v>0</v>
      </c>
      <c r="N58" s="11">
        <v>0</v>
      </c>
      <c r="O58" s="11">
        <v>0</v>
      </c>
      <c r="P58" s="11">
        <v>0</v>
      </c>
      <c r="Q58" s="11">
        <v>0</v>
      </c>
      <c r="R58" s="11">
        <v>0</v>
      </c>
      <c r="S58" s="11">
        <v>0</v>
      </c>
      <c r="T58" s="11">
        <v>0</v>
      </c>
      <c r="U58" s="11">
        <v>0</v>
      </c>
      <c r="V58" s="19">
        <f t="shared" si="0"/>
        <v>426600000</v>
      </c>
      <c r="W58" s="22" t="s">
        <v>172</v>
      </c>
    </row>
    <row r="59" spans="2:23" ht="46.5">
      <c r="B59" s="15" t="s">
        <v>260</v>
      </c>
      <c r="C59" s="16" t="s">
        <v>261</v>
      </c>
      <c r="D59" s="23">
        <v>2016170010092</v>
      </c>
      <c r="E59" s="22" t="s">
        <v>318</v>
      </c>
      <c r="F59" s="16" t="s">
        <v>319</v>
      </c>
      <c r="G59" s="11">
        <v>100000000</v>
      </c>
      <c r="H59" s="11">
        <v>0</v>
      </c>
      <c r="I59" s="11">
        <v>0</v>
      </c>
      <c r="J59" s="11">
        <v>0</v>
      </c>
      <c r="K59" s="11">
        <v>0</v>
      </c>
      <c r="L59" s="11">
        <v>0</v>
      </c>
      <c r="M59" s="11">
        <v>0</v>
      </c>
      <c r="N59" s="11">
        <v>0</v>
      </c>
      <c r="O59" s="11">
        <v>0</v>
      </c>
      <c r="P59" s="11">
        <v>0</v>
      </c>
      <c r="Q59" s="11">
        <v>0</v>
      </c>
      <c r="R59" s="11">
        <v>0</v>
      </c>
      <c r="S59" s="11">
        <v>0</v>
      </c>
      <c r="T59" s="11">
        <v>0</v>
      </c>
      <c r="U59" s="11">
        <v>0</v>
      </c>
      <c r="V59" s="19">
        <f t="shared" si="0"/>
        <v>100000000</v>
      </c>
      <c r="W59" s="22" t="s">
        <v>172</v>
      </c>
    </row>
    <row r="60" spans="2:23" ht="30.75">
      <c r="B60" s="15" t="s">
        <v>260</v>
      </c>
      <c r="C60" s="16" t="s">
        <v>261</v>
      </c>
      <c r="D60" s="23">
        <v>2016170010200</v>
      </c>
      <c r="E60" s="22" t="s">
        <v>342</v>
      </c>
      <c r="F60" s="16" t="s">
        <v>343</v>
      </c>
      <c r="G60" s="11">
        <v>0</v>
      </c>
      <c r="H60" s="11">
        <v>0</v>
      </c>
      <c r="I60" s="11">
        <v>0</v>
      </c>
      <c r="J60" s="11">
        <v>0</v>
      </c>
      <c r="K60" s="11">
        <v>0</v>
      </c>
      <c r="L60" s="11">
        <v>0</v>
      </c>
      <c r="M60" s="11">
        <v>0</v>
      </c>
      <c r="N60" s="11">
        <v>0</v>
      </c>
      <c r="O60" s="11">
        <v>0</v>
      </c>
      <c r="P60" s="11">
        <v>0</v>
      </c>
      <c r="Q60" s="11">
        <v>0</v>
      </c>
      <c r="R60" s="11">
        <v>0</v>
      </c>
      <c r="S60" s="11">
        <v>0</v>
      </c>
      <c r="T60" s="11">
        <v>0</v>
      </c>
      <c r="U60" s="11">
        <v>156084055</v>
      </c>
      <c r="V60" s="19">
        <f t="shared" si="0"/>
        <v>156084055</v>
      </c>
      <c r="W60" s="22" t="str">
        <f>+'[2]Listados'!G35</f>
        <v>SECRETARIA DEL DEPORTE</v>
      </c>
    </row>
    <row r="61" spans="2:23" ht="46.5">
      <c r="B61" s="15" t="s">
        <v>129</v>
      </c>
      <c r="C61" s="16" t="s">
        <v>95</v>
      </c>
      <c r="D61" s="23">
        <v>2016170010131</v>
      </c>
      <c r="E61" s="22" t="s">
        <v>130</v>
      </c>
      <c r="F61" s="16" t="s">
        <v>426</v>
      </c>
      <c r="G61" s="11">
        <v>0</v>
      </c>
      <c r="H61" s="11">
        <v>0</v>
      </c>
      <c r="I61" s="11">
        <v>0</v>
      </c>
      <c r="J61" s="11">
        <v>0</v>
      </c>
      <c r="K61" s="11">
        <v>0</v>
      </c>
      <c r="L61" s="11">
        <v>0</v>
      </c>
      <c r="M61" s="11">
        <v>0</v>
      </c>
      <c r="N61" s="11">
        <v>0</v>
      </c>
      <c r="O61" s="11">
        <v>0</v>
      </c>
      <c r="P61" s="11">
        <v>0</v>
      </c>
      <c r="Q61" s="11">
        <v>0</v>
      </c>
      <c r="R61" s="11">
        <v>0</v>
      </c>
      <c r="S61" s="11">
        <v>0</v>
      </c>
      <c r="T61" s="11">
        <v>0</v>
      </c>
      <c r="U61" s="11">
        <v>0</v>
      </c>
      <c r="V61" s="19">
        <f t="shared" si="0"/>
        <v>0</v>
      </c>
      <c r="W61" s="22" t="str">
        <f>+'[2]Listados'!G36</f>
        <v>SECRETARIA DEL DEPORTE</v>
      </c>
    </row>
    <row r="62" spans="2:23" ht="62.25">
      <c r="B62" s="15" t="s">
        <v>112</v>
      </c>
      <c r="C62" s="16" t="s">
        <v>113</v>
      </c>
      <c r="D62" s="23">
        <v>2016170010129</v>
      </c>
      <c r="E62" s="22" t="s">
        <v>392</v>
      </c>
      <c r="F62" s="16" t="s">
        <v>393</v>
      </c>
      <c r="G62" s="11">
        <v>0</v>
      </c>
      <c r="H62" s="11">
        <v>0</v>
      </c>
      <c r="I62" s="11">
        <v>0</v>
      </c>
      <c r="J62" s="11">
        <v>0</v>
      </c>
      <c r="K62" s="11">
        <v>0</v>
      </c>
      <c r="L62" s="11">
        <v>0</v>
      </c>
      <c r="M62" s="11">
        <v>0</v>
      </c>
      <c r="N62" s="11">
        <v>0</v>
      </c>
      <c r="O62" s="11">
        <v>0</v>
      </c>
      <c r="P62" s="11">
        <v>0</v>
      </c>
      <c r="Q62" s="11">
        <v>0</v>
      </c>
      <c r="R62" s="11">
        <v>0</v>
      </c>
      <c r="S62" s="11">
        <v>0</v>
      </c>
      <c r="T62" s="11">
        <v>0</v>
      </c>
      <c r="U62" s="11">
        <v>0</v>
      </c>
      <c r="V62" s="19">
        <f t="shared" si="0"/>
        <v>0</v>
      </c>
      <c r="W62" s="22" t="str">
        <f>+'[2]Listados'!G37</f>
        <v>SECRETARIA DEL DEPORTE</v>
      </c>
    </row>
    <row r="63" spans="2:23" ht="46.5">
      <c r="B63" s="15" t="s">
        <v>108</v>
      </c>
      <c r="C63" s="16" t="s">
        <v>109</v>
      </c>
      <c r="D63" s="23">
        <v>2016170010132</v>
      </c>
      <c r="E63" s="22" t="s">
        <v>395</v>
      </c>
      <c r="F63" s="16" t="s">
        <v>396</v>
      </c>
      <c r="G63" s="11">
        <v>150000000</v>
      </c>
      <c r="H63" s="11">
        <v>0</v>
      </c>
      <c r="I63" s="11">
        <v>0</v>
      </c>
      <c r="J63" s="11">
        <v>0</v>
      </c>
      <c r="K63" s="11">
        <v>0</v>
      </c>
      <c r="L63" s="11">
        <v>0</v>
      </c>
      <c r="M63" s="11">
        <v>0</v>
      </c>
      <c r="N63" s="11">
        <v>0</v>
      </c>
      <c r="O63" s="11">
        <v>0</v>
      </c>
      <c r="P63" s="11">
        <v>0</v>
      </c>
      <c r="Q63" s="11">
        <v>0</v>
      </c>
      <c r="R63" s="11">
        <v>0</v>
      </c>
      <c r="S63" s="11">
        <v>0</v>
      </c>
      <c r="T63" s="11">
        <v>0</v>
      </c>
      <c r="U63" s="11">
        <v>0</v>
      </c>
      <c r="V63" s="19">
        <f t="shared" si="0"/>
        <v>150000000</v>
      </c>
      <c r="W63" s="22" t="str">
        <f>+'[2]Listados'!G38</f>
        <v>SECRETARÍA DE TRANSITO Y TRANSPORTE</v>
      </c>
    </row>
    <row r="64" ht="24" customHeight="1">
      <c r="V64" s="134">
        <f>SUBTOTAL(9,V3:V63)</f>
        <v>310348400902.80005</v>
      </c>
    </row>
    <row r="66" ht="24.75">
      <c r="V66" s="134">
        <v>180807035867</v>
      </c>
    </row>
    <row r="67" ht="24.75">
      <c r="V67" s="134">
        <v>102617713176</v>
      </c>
    </row>
    <row r="68" ht="24.75">
      <c r="V68" s="134">
        <v>10275337733</v>
      </c>
    </row>
    <row r="69" ht="24.75">
      <c r="V69" s="134">
        <v>11255987252</v>
      </c>
    </row>
    <row r="70" ht="24.75">
      <c r="V70" s="134">
        <v>5392326875</v>
      </c>
    </row>
    <row r="71" ht="24.75">
      <c r="V71" s="134">
        <f>SUBTOTAL(9,V66:V70)</f>
        <v>310348400903</v>
      </c>
    </row>
    <row r="72" ht="28.5" customHeight="1">
      <c r="V72" s="137">
        <f>+V64-V71</f>
        <v>-0.199951171875</v>
      </c>
    </row>
    <row r="73" spans="7:22" ht="24.75">
      <c r="G73" s="138">
        <f aca="true" t="shared" si="1" ref="G73:U73">SUBTOTAL(9,G2:G63)</f>
        <v>32021445862.800003</v>
      </c>
      <c r="H73" s="138">
        <f t="shared" si="1"/>
        <v>564235823</v>
      </c>
      <c r="I73" s="138">
        <f t="shared" si="1"/>
        <v>0</v>
      </c>
      <c r="J73" s="138">
        <f t="shared" si="1"/>
        <v>836407420</v>
      </c>
      <c r="K73" s="138">
        <f t="shared" si="1"/>
        <v>1115209894</v>
      </c>
      <c r="L73" s="138">
        <f t="shared" si="1"/>
        <v>163093217770</v>
      </c>
      <c r="M73" s="138">
        <f t="shared" si="1"/>
        <v>0</v>
      </c>
      <c r="N73" s="138">
        <f t="shared" si="1"/>
        <v>0</v>
      </c>
      <c r="O73" s="138">
        <f t="shared" si="1"/>
        <v>0</v>
      </c>
      <c r="P73" s="138">
        <f t="shared" si="1"/>
        <v>30198905180</v>
      </c>
      <c r="Q73" s="138">
        <f t="shared" si="1"/>
        <v>0</v>
      </c>
      <c r="R73" s="138">
        <f t="shared" si="1"/>
        <v>0</v>
      </c>
      <c r="S73" s="138">
        <f t="shared" si="1"/>
        <v>0</v>
      </c>
      <c r="T73" s="138">
        <f t="shared" si="1"/>
        <v>0</v>
      </c>
      <c r="U73" s="138">
        <f t="shared" si="1"/>
        <v>82518978953</v>
      </c>
      <c r="V73" s="134"/>
    </row>
  </sheetData>
  <sheetProtection/>
  <autoFilter ref="B2:W72"/>
  <mergeCells count="2">
    <mergeCell ref="B1:F1"/>
    <mergeCell ref="G1:V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B1:W31"/>
  <sheetViews>
    <sheetView zoomScale="50" zoomScaleNormal="50" zoomScalePageLayoutView="0" workbookViewId="0" topLeftCell="A1">
      <selection activeCell="G17" sqref="G17"/>
    </sheetView>
  </sheetViews>
  <sheetFormatPr defaultColWidth="11.421875" defaultRowHeight="15"/>
  <cols>
    <col min="2" max="2" width="18.00390625" style="0" customWidth="1"/>
    <col min="3" max="3" width="79.28125" style="0" customWidth="1"/>
    <col min="4" max="4" width="38.7109375" style="0" hidden="1" customWidth="1"/>
    <col min="5" max="5" width="167.57421875" style="0" hidden="1" customWidth="1"/>
    <col min="6" max="6" width="168.7109375" style="0" hidden="1" customWidth="1"/>
    <col min="7" max="7" width="35.28125" style="0" bestFit="1" customWidth="1"/>
    <col min="8" max="11" width="22.421875" style="0" customWidth="1"/>
    <col min="12" max="12" width="26.421875" style="0" customWidth="1"/>
    <col min="13" max="13" width="22.421875" style="0" hidden="1" customWidth="1"/>
    <col min="14" max="14" width="22.421875" style="0" customWidth="1"/>
    <col min="15" max="15" width="22.421875" style="0" hidden="1" customWidth="1"/>
    <col min="16" max="16" width="25.28125" style="0" customWidth="1"/>
    <col min="17" max="19" width="22.421875" style="0" hidden="1" customWidth="1"/>
    <col min="20" max="20" width="28.7109375" style="0" hidden="1" customWidth="1"/>
    <col min="21" max="21" width="27.140625" style="0" customWidth="1"/>
    <col min="22" max="22" width="31.28125" style="0" customWidth="1"/>
    <col min="23" max="23" width="25.8515625" style="0" customWidth="1"/>
  </cols>
  <sheetData>
    <row r="1" spans="2:23" ht="24" thickBot="1">
      <c r="B1" s="161" t="s">
        <v>0</v>
      </c>
      <c r="C1" s="162"/>
      <c r="D1" s="162"/>
      <c r="E1" s="162"/>
      <c r="F1" s="163"/>
      <c r="G1" s="164" t="s">
        <v>1</v>
      </c>
      <c r="H1" s="165"/>
      <c r="I1" s="165"/>
      <c r="J1" s="165"/>
      <c r="K1" s="165"/>
      <c r="L1" s="166"/>
      <c r="M1" s="167"/>
      <c r="N1" s="168"/>
      <c r="O1" s="169"/>
      <c r="P1" s="170"/>
      <c r="Q1" s="167"/>
      <c r="R1" s="169"/>
      <c r="S1" s="164"/>
      <c r="T1" s="165"/>
      <c r="U1" s="165"/>
      <c r="V1" s="163"/>
      <c r="W1" s="63" t="s">
        <v>2</v>
      </c>
    </row>
    <row r="2" spans="2:23" ht="93.75" thickBot="1">
      <c r="B2" s="64" t="s">
        <v>3</v>
      </c>
      <c r="C2" s="64" t="s">
        <v>4</v>
      </c>
      <c r="D2" s="65" t="s">
        <v>5</v>
      </c>
      <c r="E2" s="64" t="s">
        <v>6</v>
      </c>
      <c r="F2" s="64" t="s">
        <v>7</v>
      </c>
      <c r="G2" s="66" t="s">
        <v>8</v>
      </c>
      <c r="H2" s="66" t="s">
        <v>9</v>
      </c>
      <c r="I2" s="66" t="s">
        <v>10</v>
      </c>
      <c r="J2" s="66" t="s">
        <v>11</v>
      </c>
      <c r="K2" s="66" t="s">
        <v>12</v>
      </c>
      <c r="L2" s="66" t="s">
        <v>13</v>
      </c>
      <c r="M2" s="66" t="s">
        <v>14</v>
      </c>
      <c r="N2" s="66" t="s">
        <v>15</v>
      </c>
      <c r="O2" s="66" t="s">
        <v>16</v>
      </c>
      <c r="P2" s="66" t="s">
        <v>17</v>
      </c>
      <c r="Q2" s="66" t="s">
        <v>18</v>
      </c>
      <c r="R2" s="66" t="s">
        <v>19</v>
      </c>
      <c r="S2" s="66" t="s">
        <v>20</v>
      </c>
      <c r="T2" s="66" t="s">
        <v>21</v>
      </c>
      <c r="U2" s="66" t="s">
        <v>22</v>
      </c>
      <c r="V2" s="63" t="s">
        <v>23</v>
      </c>
      <c r="W2" s="63" t="s">
        <v>24</v>
      </c>
    </row>
    <row r="3" spans="2:23" ht="30.75">
      <c r="B3" s="30" t="s">
        <v>287</v>
      </c>
      <c r="C3" s="16" t="s">
        <v>288</v>
      </c>
      <c r="D3" s="23">
        <v>2016170010085</v>
      </c>
      <c r="E3" s="22" t="s">
        <v>289</v>
      </c>
      <c r="F3" s="22" t="s">
        <v>290</v>
      </c>
      <c r="G3" s="12">
        <v>1493250000</v>
      </c>
      <c r="H3" s="12">
        <v>0</v>
      </c>
      <c r="I3" s="12">
        <v>0</v>
      </c>
      <c r="J3" s="12">
        <v>0</v>
      </c>
      <c r="K3" s="12">
        <v>0</v>
      </c>
      <c r="L3" s="12">
        <v>0</v>
      </c>
      <c r="M3" s="12">
        <v>0</v>
      </c>
      <c r="N3" s="12">
        <v>0</v>
      </c>
      <c r="O3" s="12">
        <v>0</v>
      </c>
      <c r="P3" s="12">
        <v>0</v>
      </c>
      <c r="Q3" s="12">
        <v>0</v>
      </c>
      <c r="R3" s="12">
        <v>0</v>
      </c>
      <c r="S3" s="12">
        <v>0</v>
      </c>
      <c r="T3" s="12">
        <v>0</v>
      </c>
      <c r="U3" s="12">
        <v>0</v>
      </c>
      <c r="V3" s="19">
        <f>SUM(G3:U3)</f>
        <v>1493250000</v>
      </c>
      <c r="W3" s="22" t="s">
        <v>299</v>
      </c>
    </row>
    <row r="4" spans="2:23" ht="30.75">
      <c r="B4" s="30" t="s">
        <v>295</v>
      </c>
      <c r="C4" s="16" t="s">
        <v>296</v>
      </c>
      <c r="D4" s="23">
        <v>2016170010089</v>
      </c>
      <c r="E4" s="22" t="s">
        <v>297</v>
      </c>
      <c r="F4" s="16" t="s">
        <v>298</v>
      </c>
      <c r="G4" s="12">
        <v>71980000</v>
      </c>
      <c r="H4" s="12">
        <v>0</v>
      </c>
      <c r="I4" s="12">
        <v>0</v>
      </c>
      <c r="J4" s="12">
        <v>0</v>
      </c>
      <c r="K4" s="12">
        <v>0</v>
      </c>
      <c r="L4" s="12">
        <v>0</v>
      </c>
      <c r="M4" s="12">
        <v>0</v>
      </c>
      <c r="N4" s="12">
        <v>0</v>
      </c>
      <c r="O4" s="12">
        <v>0</v>
      </c>
      <c r="P4" s="12">
        <v>0</v>
      </c>
      <c r="Q4" s="12">
        <v>0</v>
      </c>
      <c r="R4" s="12">
        <v>0</v>
      </c>
      <c r="S4" s="12">
        <v>0</v>
      </c>
      <c r="T4" s="12">
        <v>0</v>
      </c>
      <c r="U4" s="12">
        <v>87885966</v>
      </c>
      <c r="V4" s="19">
        <f aca="true" t="shared" si="0" ref="V4:V17">SUM(G4:U4)</f>
        <v>159865966</v>
      </c>
      <c r="W4" s="22" t="s">
        <v>299</v>
      </c>
    </row>
    <row r="5" spans="2:23" ht="30.75">
      <c r="B5" s="30" t="s">
        <v>295</v>
      </c>
      <c r="C5" s="16" t="s">
        <v>300</v>
      </c>
      <c r="D5" s="23">
        <v>2016170010101</v>
      </c>
      <c r="E5" s="22" t="s">
        <v>301</v>
      </c>
      <c r="F5" s="16" t="s">
        <v>302</v>
      </c>
      <c r="G5" s="12">
        <v>4110000000</v>
      </c>
      <c r="H5" s="12">
        <v>0</v>
      </c>
      <c r="I5" s="12">
        <v>0</v>
      </c>
      <c r="J5" s="12">
        <v>0</v>
      </c>
      <c r="K5" s="12">
        <v>0</v>
      </c>
      <c r="L5" s="12">
        <v>0</v>
      </c>
      <c r="M5" s="12">
        <v>0</v>
      </c>
      <c r="N5" s="12">
        <v>0</v>
      </c>
      <c r="O5" s="12">
        <v>0</v>
      </c>
      <c r="P5" s="12">
        <v>0</v>
      </c>
      <c r="Q5" s="12">
        <v>0</v>
      </c>
      <c r="R5" s="12">
        <v>0</v>
      </c>
      <c r="S5" s="12">
        <v>0</v>
      </c>
      <c r="T5" s="12">
        <v>0</v>
      </c>
      <c r="U5" s="12">
        <v>0</v>
      </c>
      <c r="V5" s="19">
        <f t="shared" si="0"/>
        <v>4110000000</v>
      </c>
      <c r="W5" s="22" t="s">
        <v>346</v>
      </c>
    </row>
    <row r="6" spans="2:23" ht="30.75">
      <c r="B6" s="30" t="s">
        <v>303</v>
      </c>
      <c r="C6" s="16" t="s">
        <v>304</v>
      </c>
      <c r="D6" s="23">
        <v>2016170010088</v>
      </c>
      <c r="E6" s="22" t="s">
        <v>305</v>
      </c>
      <c r="F6" s="16" t="s">
        <v>306</v>
      </c>
      <c r="G6" s="12">
        <v>18264000</v>
      </c>
      <c r="H6" s="12">
        <v>0</v>
      </c>
      <c r="I6" s="12">
        <v>0</v>
      </c>
      <c r="J6" s="12">
        <v>0</v>
      </c>
      <c r="K6" s="12">
        <v>0</v>
      </c>
      <c r="L6" s="12">
        <v>0</v>
      </c>
      <c r="M6" s="12">
        <v>0</v>
      </c>
      <c r="N6" s="12">
        <v>0</v>
      </c>
      <c r="O6" s="12">
        <v>0</v>
      </c>
      <c r="P6" s="12">
        <v>0</v>
      </c>
      <c r="Q6" s="12">
        <v>0</v>
      </c>
      <c r="R6" s="12">
        <v>0</v>
      </c>
      <c r="S6" s="12">
        <v>0</v>
      </c>
      <c r="T6" s="12">
        <v>0</v>
      </c>
      <c r="U6" s="12">
        <v>349141000</v>
      </c>
      <c r="V6" s="19">
        <f t="shared" si="0"/>
        <v>367405000</v>
      </c>
      <c r="W6" s="22" t="s">
        <v>299</v>
      </c>
    </row>
    <row r="7" spans="2:23" ht="30.75">
      <c r="B7" s="30" t="s">
        <v>303</v>
      </c>
      <c r="C7" s="16" t="s">
        <v>307</v>
      </c>
      <c r="D7" s="23">
        <v>2016170010090</v>
      </c>
      <c r="E7" s="22" t="s">
        <v>308</v>
      </c>
      <c r="F7" s="16" t="s">
        <v>309</v>
      </c>
      <c r="G7" s="12">
        <v>837160000</v>
      </c>
      <c r="H7" s="12">
        <v>0</v>
      </c>
      <c r="I7" s="12">
        <v>0</v>
      </c>
      <c r="J7" s="12">
        <v>0</v>
      </c>
      <c r="K7" s="12">
        <v>0</v>
      </c>
      <c r="L7" s="12">
        <v>0</v>
      </c>
      <c r="M7" s="12">
        <v>0</v>
      </c>
      <c r="N7" s="12">
        <v>0</v>
      </c>
      <c r="O7" s="12">
        <v>0</v>
      </c>
      <c r="P7" s="12">
        <v>0</v>
      </c>
      <c r="Q7" s="12">
        <v>0</v>
      </c>
      <c r="R7" s="12">
        <v>0</v>
      </c>
      <c r="S7" s="12">
        <v>0</v>
      </c>
      <c r="T7" s="12">
        <v>0</v>
      </c>
      <c r="U7" s="12">
        <v>2411608000</v>
      </c>
      <c r="V7" s="19">
        <f t="shared" si="0"/>
        <v>3248768000</v>
      </c>
      <c r="W7" s="22" t="s">
        <v>299</v>
      </c>
    </row>
    <row r="8" spans="2:23" ht="30.75">
      <c r="B8" s="30" t="s">
        <v>310</v>
      </c>
      <c r="C8" s="16" t="s">
        <v>304</v>
      </c>
      <c r="D8" s="23">
        <v>2016170010088</v>
      </c>
      <c r="E8" s="22" t="s">
        <v>305</v>
      </c>
      <c r="F8" s="16" t="s">
        <v>306</v>
      </c>
      <c r="G8" s="12">
        <v>0</v>
      </c>
      <c r="H8" s="12">
        <v>0</v>
      </c>
      <c r="I8" s="12">
        <v>0</v>
      </c>
      <c r="J8" s="12">
        <v>0</v>
      </c>
      <c r="K8" s="12">
        <v>0</v>
      </c>
      <c r="L8" s="12">
        <v>0</v>
      </c>
      <c r="M8" s="12">
        <v>0</v>
      </c>
      <c r="N8" s="12">
        <v>0</v>
      </c>
      <c r="O8" s="12">
        <v>0</v>
      </c>
      <c r="P8" s="12">
        <v>0</v>
      </c>
      <c r="Q8" s="12">
        <v>0</v>
      </c>
      <c r="R8" s="12">
        <v>0</v>
      </c>
      <c r="S8" s="12">
        <v>0</v>
      </c>
      <c r="T8" s="12">
        <v>0</v>
      </c>
      <c r="U8" s="12">
        <v>0</v>
      </c>
      <c r="V8" s="19">
        <f t="shared" si="0"/>
        <v>0</v>
      </c>
      <c r="W8" s="22" t="s">
        <v>299</v>
      </c>
    </row>
    <row r="9" spans="2:23" ht="30.75">
      <c r="B9" s="30" t="s">
        <v>311</v>
      </c>
      <c r="C9" s="16" t="s">
        <v>307</v>
      </c>
      <c r="D9" s="23">
        <v>2016170010087</v>
      </c>
      <c r="E9" s="22" t="s">
        <v>312</v>
      </c>
      <c r="F9" s="16" t="s">
        <v>313</v>
      </c>
      <c r="G9" s="12">
        <v>61650000</v>
      </c>
      <c r="H9" s="12">
        <v>0</v>
      </c>
      <c r="I9" s="12">
        <v>0</v>
      </c>
      <c r="J9" s="12">
        <v>0</v>
      </c>
      <c r="K9" s="12">
        <v>0</v>
      </c>
      <c r="L9" s="12">
        <v>0</v>
      </c>
      <c r="M9" s="12">
        <v>0</v>
      </c>
      <c r="N9" s="12">
        <v>0</v>
      </c>
      <c r="O9" s="12">
        <v>0</v>
      </c>
      <c r="P9" s="12">
        <v>0</v>
      </c>
      <c r="Q9" s="12">
        <v>0</v>
      </c>
      <c r="R9" s="12">
        <v>0</v>
      </c>
      <c r="S9" s="12">
        <v>0</v>
      </c>
      <c r="T9" s="12">
        <v>0</v>
      </c>
      <c r="U9" s="12">
        <v>0</v>
      </c>
      <c r="V9" s="19">
        <f t="shared" si="0"/>
        <v>61650000</v>
      </c>
      <c r="W9" s="22" t="s">
        <v>299</v>
      </c>
    </row>
    <row r="10" spans="2:23" ht="30.75">
      <c r="B10" s="30" t="s">
        <v>353</v>
      </c>
      <c r="C10" s="22" t="s">
        <v>354</v>
      </c>
      <c r="D10" s="23">
        <v>2016170010109</v>
      </c>
      <c r="E10" s="22" t="s">
        <v>355</v>
      </c>
      <c r="F10" s="16" t="s">
        <v>356</v>
      </c>
      <c r="G10" s="12">
        <v>1680306000</v>
      </c>
      <c r="H10" s="12">
        <v>0</v>
      </c>
      <c r="I10" s="12">
        <v>0</v>
      </c>
      <c r="J10" s="12">
        <v>0</v>
      </c>
      <c r="K10" s="12">
        <v>0</v>
      </c>
      <c r="L10" s="12">
        <v>0</v>
      </c>
      <c r="M10" s="12">
        <v>0</v>
      </c>
      <c r="N10" s="12">
        <v>0</v>
      </c>
      <c r="O10" s="12">
        <v>0</v>
      </c>
      <c r="P10" s="12">
        <v>0</v>
      </c>
      <c r="Q10" s="12">
        <v>0</v>
      </c>
      <c r="R10" s="12">
        <v>0</v>
      </c>
      <c r="S10" s="12">
        <v>0</v>
      </c>
      <c r="T10" s="12">
        <v>0</v>
      </c>
      <c r="U10" s="12">
        <v>4224000</v>
      </c>
      <c r="V10" s="19">
        <f t="shared" si="0"/>
        <v>1684530000</v>
      </c>
      <c r="W10" s="22" t="s">
        <v>371</v>
      </c>
    </row>
    <row r="11" spans="2:23" ht="30.75">
      <c r="B11" s="30" t="s">
        <v>353</v>
      </c>
      <c r="C11" s="22" t="s">
        <v>354</v>
      </c>
      <c r="D11" s="23">
        <v>2016170010112</v>
      </c>
      <c r="E11" s="22" t="s">
        <v>427</v>
      </c>
      <c r="F11" s="16" t="s">
        <v>366</v>
      </c>
      <c r="G11" s="12">
        <v>719250000</v>
      </c>
      <c r="H11" s="12">
        <v>0</v>
      </c>
      <c r="I11" s="12">
        <v>0</v>
      </c>
      <c r="J11" s="12">
        <v>0</v>
      </c>
      <c r="K11" s="12">
        <v>0</v>
      </c>
      <c r="L11" s="12">
        <v>0</v>
      </c>
      <c r="M11" s="12">
        <v>0</v>
      </c>
      <c r="N11" s="12">
        <v>0</v>
      </c>
      <c r="O11" s="12">
        <v>0</v>
      </c>
      <c r="P11" s="12">
        <v>0</v>
      </c>
      <c r="Q11" s="12">
        <v>0</v>
      </c>
      <c r="R11" s="12">
        <v>0</v>
      </c>
      <c r="S11" s="12">
        <v>0</v>
      </c>
      <c r="T11" s="12">
        <v>0</v>
      </c>
      <c r="U11" s="12">
        <v>0</v>
      </c>
      <c r="V11" s="19">
        <f t="shared" si="0"/>
        <v>719250000</v>
      </c>
      <c r="W11" s="22" t="s">
        <v>346</v>
      </c>
    </row>
    <row r="12" spans="2:23" ht="30.75">
      <c r="B12" s="30" t="s">
        <v>363</v>
      </c>
      <c r="C12" s="22" t="s">
        <v>364</v>
      </c>
      <c r="D12" s="23">
        <v>2016170010112</v>
      </c>
      <c r="E12" s="22" t="s">
        <v>365</v>
      </c>
      <c r="F12" s="16" t="s">
        <v>366</v>
      </c>
      <c r="G12" s="12">
        <v>1630000000</v>
      </c>
      <c r="H12" s="12">
        <v>0</v>
      </c>
      <c r="I12" s="12">
        <v>0</v>
      </c>
      <c r="J12" s="12">
        <v>0</v>
      </c>
      <c r="K12" s="12">
        <v>0</v>
      </c>
      <c r="L12" s="12">
        <v>0</v>
      </c>
      <c r="M12" s="12">
        <v>0</v>
      </c>
      <c r="N12" s="12">
        <v>0</v>
      </c>
      <c r="O12" s="12">
        <v>0</v>
      </c>
      <c r="P12" s="12">
        <v>0</v>
      </c>
      <c r="Q12" s="12">
        <v>0</v>
      </c>
      <c r="R12" s="12">
        <v>0</v>
      </c>
      <c r="S12" s="12">
        <v>0</v>
      </c>
      <c r="T12" s="12">
        <v>0</v>
      </c>
      <c r="U12" s="12">
        <v>0</v>
      </c>
      <c r="V12" s="19">
        <f t="shared" si="0"/>
        <v>1630000000</v>
      </c>
      <c r="W12" s="22" t="s">
        <v>371</v>
      </c>
    </row>
    <row r="13" spans="2:23" ht="46.5">
      <c r="B13" s="30" t="s">
        <v>367</v>
      </c>
      <c r="C13" s="22" t="s">
        <v>368</v>
      </c>
      <c r="D13" s="23">
        <v>2016170010113</v>
      </c>
      <c r="E13" s="22" t="s">
        <v>369</v>
      </c>
      <c r="F13" s="16" t="s">
        <v>370</v>
      </c>
      <c r="G13" s="12">
        <v>1080000000</v>
      </c>
      <c r="H13" s="12">
        <v>0</v>
      </c>
      <c r="I13" s="12">
        <v>0</v>
      </c>
      <c r="J13" s="12">
        <v>0</v>
      </c>
      <c r="K13" s="12">
        <v>0</v>
      </c>
      <c r="L13" s="12">
        <v>0</v>
      </c>
      <c r="M13" s="12">
        <v>0</v>
      </c>
      <c r="N13" s="12">
        <v>0</v>
      </c>
      <c r="O13" s="12">
        <v>0</v>
      </c>
      <c r="P13" s="12">
        <v>0</v>
      </c>
      <c r="Q13" s="12">
        <v>0</v>
      </c>
      <c r="R13" s="12">
        <v>0</v>
      </c>
      <c r="S13" s="12">
        <v>0</v>
      </c>
      <c r="T13" s="12">
        <v>0</v>
      </c>
      <c r="U13" s="12">
        <v>0</v>
      </c>
      <c r="V13" s="19">
        <f t="shared" si="0"/>
        <v>1080000000</v>
      </c>
      <c r="W13" s="22" t="s">
        <v>371</v>
      </c>
    </row>
    <row r="14" spans="2:23" ht="30.75">
      <c r="B14" s="30" t="s">
        <v>372</v>
      </c>
      <c r="C14" s="22" t="s">
        <v>373</v>
      </c>
      <c r="D14" s="23">
        <v>2016170010108</v>
      </c>
      <c r="E14" s="22" t="s">
        <v>374</v>
      </c>
      <c r="F14" s="16" t="s">
        <v>375</v>
      </c>
      <c r="G14" s="12">
        <v>0</v>
      </c>
      <c r="H14" s="12">
        <v>0</v>
      </c>
      <c r="I14" s="12">
        <v>0</v>
      </c>
      <c r="J14" s="12">
        <v>0</v>
      </c>
      <c r="K14" s="12">
        <v>0</v>
      </c>
      <c r="L14" s="12">
        <v>0</v>
      </c>
      <c r="M14" s="12">
        <v>0</v>
      </c>
      <c r="N14" s="12">
        <v>0</v>
      </c>
      <c r="O14" s="12">
        <v>0</v>
      </c>
      <c r="P14" s="12">
        <v>0</v>
      </c>
      <c r="Q14" s="12">
        <v>0</v>
      </c>
      <c r="R14" s="12">
        <v>0</v>
      </c>
      <c r="S14" s="12">
        <v>0</v>
      </c>
      <c r="T14" s="12">
        <v>0</v>
      </c>
      <c r="U14" s="12">
        <v>500000</v>
      </c>
      <c r="V14" s="19">
        <f t="shared" si="0"/>
        <v>500000</v>
      </c>
      <c r="W14" s="22" t="s">
        <v>371</v>
      </c>
    </row>
    <row r="15" spans="2:23" ht="30.75">
      <c r="B15" s="30" t="s">
        <v>372</v>
      </c>
      <c r="C15" s="22" t="s">
        <v>373</v>
      </c>
      <c r="D15" s="23">
        <v>2016170010114</v>
      </c>
      <c r="E15" s="22" t="s">
        <v>376</v>
      </c>
      <c r="F15" s="16" t="s">
        <v>377</v>
      </c>
      <c r="G15" s="12">
        <v>1631879000</v>
      </c>
      <c r="H15" s="12">
        <v>0</v>
      </c>
      <c r="I15" s="12">
        <v>0</v>
      </c>
      <c r="J15" s="12">
        <v>0</v>
      </c>
      <c r="K15" s="12">
        <v>0</v>
      </c>
      <c r="L15" s="12">
        <v>0</v>
      </c>
      <c r="M15" s="12">
        <v>0</v>
      </c>
      <c r="N15" s="12">
        <v>0</v>
      </c>
      <c r="O15" s="12">
        <v>0</v>
      </c>
      <c r="P15" s="12">
        <v>0</v>
      </c>
      <c r="Q15" s="12">
        <v>0</v>
      </c>
      <c r="R15" s="12">
        <v>0</v>
      </c>
      <c r="S15" s="12">
        <v>0</v>
      </c>
      <c r="T15" s="12">
        <v>0</v>
      </c>
      <c r="U15" s="12">
        <v>258000</v>
      </c>
      <c r="V15" s="19">
        <f t="shared" si="0"/>
        <v>1632137000</v>
      </c>
      <c r="W15" s="22" t="s">
        <v>371</v>
      </c>
    </row>
    <row r="16" spans="2:23" ht="30.75">
      <c r="B16" s="30" t="s">
        <v>378</v>
      </c>
      <c r="C16" s="22" t="s">
        <v>373</v>
      </c>
      <c r="D16" s="23">
        <v>2016170010114</v>
      </c>
      <c r="E16" s="22" t="s">
        <v>376</v>
      </c>
      <c r="F16" s="16" t="s">
        <v>377</v>
      </c>
      <c r="G16" s="12">
        <v>30000000</v>
      </c>
      <c r="H16" s="12">
        <v>0</v>
      </c>
      <c r="I16" s="12">
        <v>0</v>
      </c>
      <c r="J16" s="12">
        <v>0</v>
      </c>
      <c r="K16" s="12">
        <v>0</v>
      </c>
      <c r="L16" s="12">
        <v>0</v>
      </c>
      <c r="M16" s="12">
        <v>0</v>
      </c>
      <c r="N16" s="12">
        <v>0</v>
      </c>
      <c r="O16" s="12">
        <v>0</v>
      </c>
      <c r="P16" s="12">
        <v>0</v>
      </c>
      <c r="Q16" s="12">
        <v>0</v>
      </c>
      <c r="R16" s="12">
        <v>0</v>
      </c>
      <c r="S16" s="12">
        <v>0</v>
      </c>
      <c r="T16" s="12">
        <v>0</v>
      </c>
      <c r="U16" s="12">
        <v>0</v>
      </c>
      <c r="V16" s="19">
        <f t="shared" si="0"/>
        <v>30000000</v>
      </c>
      <c r="W16" s="22" t="s">
        <v>787</v>
      </c>
    </row>
    <row r="17" spans="2:23" ht="30.75">
      <c r="B17" s="30" t="s">
        <v>394</v>
      </c>
      <c r="C17" s="22" t="s">
        <v>374</v>
      </c>
      <c r="D17" s="23">
        <v>2016170010108</v>
      </c>
      <c r="E17" s="22" t="s">
        <v>374</v>
      </c>
      <c r="F17" s="16" t="s">
        <v>375</v>
      </c>
      <c r="G17" s="12">
        <v>2259000000</v>
      </c>
      <c r="H17" s="12">
        <v>0</v>
      </c>
      <c r="I17" s="12">
        <v>0</v>
      </c>
      <c r="J17" s="12">
        <v>0</v>
      </c>
      <c r="K17" s="12">
        <v>0</v>
      </c>
      <c r="L17" s="12">
        <v>0</v>
      </c>
      <c r="M17" s="12">
        <v>0</v>
      </c>
      <c r="N17" s="12">
        <v>0</v>
      </c>
      <c r="O17" s="12">
        <v>0</v>
      </c>
      <c r="P17" s="12">
        <v>0</v>
      </c>
      <c r="Q17" s="12">
        <v>0</v>
      </c>
      <c r="R17" s="12">
        <v>0</v>
      </c>
      <c r="S17" s="12">
        <v>0</v>
      </c>
      <c r="T17" s="12">
        <v>0</v>
      </c>
      <c r="U17" s="12">
        <v>0</v>
      </c>
      <c r="V17" s="19">
        <f t="shared" si="0"/>
        <v>2259000000</v>
      </c>
      <c r="W17" s="22" t="s">
        <v>371</v>
      </c>
    </row>
    <row r="18" spans="7:22" ht="24" customHeight="1">
      <c r="G18" s="138">
        <f>SUBTOTAL(9,G2:G17)</f>
        <v>15622739000</v>
      </c>
      <c r="H18" s="138">
        <f aca="true" t="shared" si="1" ref="H18:U18">SUBTOTAL(9,H2:H17)</f>
        <v>0</v>
      </c>
      <c r="I18" s="138">
        <f t="shared" si="1"/>
        <v>0</v>
      </c>
      <c r="J18" s="138">
        <f t="shared" si="1"/>
        <v>0</v>
      </c>
      <c r="K18" s="138">
        <f t="shared" si="1"/>
        <v>0</v>
      </c>
      <c r="L18" s="138">
        <f t="shared" si="1"/>
        <v>0</v>
      </c>
      <c r="M18" s="138">
        <f t="shared" si="1"/>
        <v>0</v>
      </c>
      <c r="N18" s="138">
        <f t="shared" si="1"/>
        <v>0</v>
      </c>
      <c r="O18" s="138">
        <f t="shared" si="1"/>
        <v>0</v>
      </c>
      <c r="P18" s="138">
        <f t="shared" si="1"/>
        <v>0</v>
      </c>
      <c r="Q18" s="138">
        <f t="shared" si="1"/>
        <v>0</v>
      </c>
      <c r="R18" s="138">
        <f t="shared" si="1"/>
        <v>0</v>
      </c>
      <c r="S18" s="138">
        <f t="shared" si="1"/>
        <v>0</v>
      </c>
      <c r="T18" s="138">
        <f t="shared" si="1"/>
        <v>0</v>
      </c>
      <c r="U18" s="138">
        <f t="shared" si="1"/>
        <v>2853616966</v>
      </c>
      <c r="V18" s="134">
        <f>SUBTOTAL(9,V3:V17)</f>
        <v>18476355966</v>
      </c>
    </row>
    <row r="20" ht="24.75">
      <c r="V20" s="134">
        <v>3155887000</v>
      </c>
    </row>
    <row r="21" ht="24.75">
      <c r="V21" s="134">
        <v>4033780000</v>
      </c>
    </row>
    <row r="22" ht="24.75">
      <c r="V22" s="134">
        <v>2259000000</v>
      </c>
    </row>
    <row r="23" ht="24.75">
      <c r="V23" s="134">
        <v>7947688966</v>
      </c>
    </row>
    <row r="24" ht="24.75">
      <c r="V24" s="134">
        <v>1080000000</v>
      </c>
    </row>
    <row r="25" ht="24.75">
      <c r="V25" s="134">
        <f>SUBTOTAL(9,V20:V24)</f>
        <v>18476355966</v>
      </c>
    </row>
    <row r="26" ht="24.75">
      <c r="V26" s="137">
        <f>+V18-V25</f>
        <v>0</v>
      </c>
    </row>
    <row r="27" ht="24.75">
      <c r="V27" s="134"/>
    </row>
    <row r="28" ht="24.75">
      <c r="V28" s="134"/>
    </row>
    <row r="29" ht="24.75">
      <c r="V29" s="134"/>
    </row>
    <row r="30" ht="24.75">
      <c r="V30" s="134"/>
    </row>
    <row r="31" ht="24.75">
      <c r="V31" s="134"/>
    </row>
  </sheetData>
  <sheetProtection/>
  <autoFilter ref="B2:W17"/>
  <mergeCells count="2">
    <mergeCell ref="B1:F1"/>
    <mergeCell ref="G1:V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B1:AE26"/>
  <sheetViews>
    <sheetView zoomScale="50" zoomScaleNormal="50" zoomScalePageLayoutView="0" workbookViewId="0" topLeftCell="B10">
      <selection activeCell="G14" sqref="G14"/>
    </sheetView>
  </sheetViews>
  <sheetFormatPr defaultColWidth="11.421875" defaultRowHeight="15"/>
  <cols>
    <col min="2" max="2" width="18.00390625" style="0" customWidth="1"/>
    <col min="3" max="3" width="55.8515625" style="0" hidden="1" customWidth="1"/>
    <col min="4" max="4" width="22.421875" style="0" customWidth="1"/>
    <col min="5" max="6" width="80.8515625" style="0" hidden="1" customWidth="1"/>
    <col min="7" max="7" width="26.421875" style="0" customWidth="1"/>
    <col min="8" max="11" width="22.421875" style="0" customWidth="1"/>
    <col min="12" max="12" width="26.421875" style="0" customWidth="1"/>
    <col min="13" max="13" width="22.421875" style="0" hidden="1" customWidth="1"/>
    <col min="14" max="14" width="22.421875" style="0" customWidth="1"/>
    <col min="15" max="15" width="22.421875" style="0" hidden="1" customWidth="1"/>
    <col min="16" max="16" width="25.28125" style="0" customWidth="1"/>
    <col min="17" max="17" width="22.421875" style="0" hidden="1" customWidth="1"/>
    <col min="18" max="19" width="22.421875" style="0" customWidth="1"/>
    <col min="20" max="20" width="28.7109375" style="0" customWidth="1"/>
    <col min="21" max="21" width="27.140625" style="0" customWidth="1"/>
    <col min="22" max="22" width="31.28125" style="0" customWidth="1"/>
    <col min="23" max="23" width="25.8515625" style="0" customWidth="1"/>
  </cols>
  <sheetData>
    <row r="1" spans="2:23" ht="24" thickBot="1">
      <c r="B1" s="171" t="s">
        <v>0</v>
      </c>
      <c r="C1" s="172"/>
      <c r="D1" s="172"/>
      <c r="E1" s="172"/>
      <c r="F1" s="173"/>
      <c r="G1" s="174" t="s">
        <v>1</v>
      </c>
      <c r="H1" s="175"/>
      <c r="I1" s="175"/>
      <c r="J1" s="175"/>
      <c r="K1" s="175"/>
      <c r="L1" s="176"/>
      <c r="M1" s="177"/>
      <c r="N1" s="178"/>
      <c r="O1" s="179"/>
      <c r="P1" s="180"/>
      <c r="Q1" s="177"/>
      <c r="R1" s="179"/>
      <c r="S1" s="174"/>
      <c r="T1" s="175"/>
      <c r="U1" s="175"/>
      <c r="V1" s="173"/>
      <c r="W1" s="58" t="s">
        <v>2</v>
      </c>
    </row>
    <row r="2" spans="2:23" ht="93.75" thickBot="1">
      <c r="B2" s="55" t="s">
        <v>3</v>
      </c>
      <c r="C2" s="55" t="s">
        <v>4</v>
      </c>
      <c r="D2" s="56" t="s">
        <v>5</v>
      </c>
      <c r="E2" s="55" t="s">
        <v>6</v>
      </c>
      <c r="F2" s="55" t="s">
        <v>7</v>
      </c>
      <c r="G2" s="57" t="s">
        <v>8</v>
      </c>
      <c r="H2" s="57" t="s">
        <v>9</v>
      </c>
      <c r="I2" s="57" t="s">
        <v>10</v>
      </c>
      <c r="J2" s="57" t="s">
        <v>11</v>
      </c>
      <c r="K2" s="57" t="s">
        <v>12</v>
      </c>
      <c r="L2" s="57" t="s">
        <v>13</v>
      </c>
      <c r="M2" s="57" t="s">
        <v>14</v>
      </c>
      <c r="N2" s="57" t="s">
        <v>15</v>
      </c>
      <c r="O2" s="57" t="s">
        <v>16</v>
      </c>
      <c r="P2" s="57" t="s">
        <v>17</v>
      </c>
      <c r="Q2" s="57" t="s">
        <v>18</v>
      </c>
      <c r="R2" s="57" t="s">
        <v>19</v>
      </c>
      <c r="S2" s="57" t="s">
        <v>20</v>
      </c>
      <c r="T2" s="57" t="s">
        <v>21</v>
      </c>
      <c r="U2" s="57" t="s">
        <v>22</v>
      </c>
      <c r="V2" s="58" t="s">
        <v>23</v>
      </c>
      <c r="W2" s="58" t="s">
        <v>24</v>
      </c>
    </row>
    <row r="3" spans="2:23" ht="54" customHeight="1">
      <c r="B3" s="24" t="s">
        <v>82</v>
      </c>
      <c r="C3" s="16" t="s">
        <v>83</v>
      </c>
      <c r="D3" s="23">
        <v>2016170010022</v>
      </c>
      <c r="E3" s="22" t="s">
        <v>84</v>
      </c>
      <c r="F3" s="16" t="s">
        <v>85</v>
      </c>
      <c r="G3" s="12">
        <v>95400000</v>
      </c>
      <c r="H3" s="12">
        <v>0</v>
      </c>
      <c r="I3" s="12">
        <v>0</v>
      </c>
      <c r="J3" s="12">
        <v>0</v>
      </c>
      <c r="K3" s="12">
        <v>0</v>
      </c>
      <c r="L3" s="12">
        <v>0</v>
      </c>
      <c r="M3" s="12">
        <v>0</v>
      </c>
      <c r="N3" s="12">
        <v>0</v>
      </c>
      <c r="O3" s="12">
        <v>0</v>
      </c>
      <c r="P3" s="12">
        <v>0</v>
      </c>
      <c r="Q3" s="12">
        <v>0</v>
      </c>
      <c r="R3" s="12">
        <v>0</v>
      </c>
      <c r="S3" s="12">
        <v>0</v>
      </c>
      <c r="T3" s="12">
        <v>0</v>
      </c>
      <c r="U3" s="12">
        <v>0</v>
      </c>
      <c r="V3" s="19">
        <v>95400000</v>
      </c>
      <c r="W3" s="22" t="s">
        <v>93</v>
      </c>
    </row>
    <row r="4" spans="2:23" ht="30.75">
      <c r="B4" s="24" t="s">
        <v>82</v>
      </c>
      <c r="C4" s="16" t="s">
        <v>86</v>
      </c>
      <c r="D4" s="23">
        <v>2016170010042</v>
      </c>
      <c r="E4" s="22" t="s">
        <v>87</v>
      </c>
      <c r="F4" s="22" t="s">
        <v>88</v>
      </c>
      <c r="G4" s="12">
        <v>1422467200</v>
      </c>
      <c r="H4" s="12">
        <v>0</v>
      </c>
      <c r="I4" s="12">
        <v>0</v>
      </c>
      <c r="J4" s="12">
        <v>0</v>
      </c>
      <c r="K4" s="12">
        <v>0</v>
      </c>
      <c r="L4" s="12">
        <v>0</v>
      </c>
      <c r="M4" s="12">
        <v>0</v>
      </c>
      <c r="N4" s="12">
        <v>0</v>
      </c>
      <c r="O4" s="12">
        <v>0</v>
      </c>
      <c r="P4" s="12">
        <v>0</v>
      </c>
      <c r="Q4" s="12">
        <v>0</v>
      </c>
      <c r="R4" s="12">
        <v>0</v>
      </c>
      <c r="S4" s="12">
        <v>0</v>
      </c>
      <c r="T4" s="12">
        <v>0</v>
      </c>
      <c r="U4" s="12">
        <v>0</v>
      </c>
      <c r="V4" s="19">
        <v>1422467200</v>
      </c>
      <c r="W4" s="22" t="s">
        <v>149</v>
      </c>
    </row>
    <row r="5" spans="2:23" ht="30.75">
      <c r="B5" s="24" t="s">
        <v>89</v>
      </c>
      <c r="C5" s="16" t="s">
        <v>90</v>
      </c>
      <c r="D5" s="23">
        <v>2016170010023</v>
      </c>
      <c r="E5" s="22" t="s">
        <v>91</v>
      </c>
      <c r="F5" s="16" t="s">
        <v>92</v>
      </c>
      <c r="G5" s="12">
        <v>1203516050</v>
      </c>
      <c r="H5" s="12">
        <v>0</v>
      </c>
      <c r="I5" s="12">
        <v>0</v>
      </c>
      <c r="J5" s="12">
        <v>0</v>
      </c>
      <c r="K5" s="12">
        <v>0</v>
      </c>
      <c r="L5" s="12">
        <v>0</v>
      </c>
      <c r="M5" s="12">
        <v>0</v>
      </c>
      <c r="N5" s="12">
        <v>0</v>
      </c>
      <c r="O5" s="12">
        <v>0</v>
      </c>
      <c r="P5" s="12">
        <v>0</v>
      </c>
      <c r="Q5" s="12">
        <v>0</v>
      </c>
      <c r="R5" s="12">
        <v>0</v>
      </c>
      <c r="S5" s="12">
        <v>0</v>
      </c>
      <c r="T5" s="12">
        <v>0</v>
      </c>
      <c r="U5" s="12">
        <v>0</v>
      </c>
      <c r="V5" s="19">
        <v>1203516050</v>
      </c>
      <c r="W5" s="22" t="s">
        <v>93</v>
      </c>
    </row>
    <row r="6" spans="2:23" ht="30.75">
      <c r="B6" s="24" t="s">
        <v>89</v>
      </c>
      <c r="C6" s="16" t="s">
        <v>86</v>
      </c>
      <c r="D6" s="23">
        <v>2016170010042</v>
      </c>
      <c r="E6" s="22" t="s">
        <v>87</v>
      </c>
      <c r="F6" s="16" t="s">
        <v>88</v>
      </c>
      <c r="G6" s="12">
        <v>443040000</v>
      </c>
      <c r="H6" s="12">
        <v>0</v>
      </c>
      <c r="I6" s="12">
        <v>0</v>
      </c>
      <c r="J6" s="12">
        <v>0</v>
      </c>
      <c r="K6" s="12">
        <v>0</v>
      </c>
      <c r="L6" s="12">
        <v>0</v>
      </c>
      <c r="M6" s="12">
        <v>0</v>
      </c>
      <c r="N6" s="12">
        <v>0</v>
      </c>
      <c r="O6" s="12">
        <v>0</v>
      </c>
      <c r="P6" s="12">
        <v>0</v>
      </c>
      <c r="Q6" s="12">
        <v>0</v>
      </c>
      <c r="R6" s="12">
        <v>0</v>
      </c>
      <c r="S6" s="12">
        <v>0</v>
      </c>
      <c r="T6" s="12">
        <v>0</v>
      </c>
      <c r="U6" s="12">
        <v>0</v>
      </c>
      <c r="V6" s="19">
        <v>443040000</v>
      </c>
      <c r="W6" s="22" t="s">
        <v>120</v>
      </c>
    </row>
    <row r="7" spans="2:23" ht="62.25">
      <c r="B7" s="24" t="s">
        <v>89</v>
      </c>
      <c r="C7" s="16" t="s">
        <v>154</v>
      </c>
      <c r="D7" s="23">
        <v>2016170010043</v>
      </c>
      <c r="E7" s="22" t="s">
        <v>155</v>
      </c>
      <c r="F7" s="16" t="s">
        <v>156</v>
      </c>
      <c r="G7" s="12">
        <v>410176800</v>
      </c>
      <c r="H7" s="12">
        <v>0</v>
      </c>
      <c r="I7" s="12">
        <v>0</v>
      </c>
      <c r="J7" s="12">
        <v>0</v>
      </c>
      <c r="K7" s="12">
        <v>0</v>
      </c>
      <c r="L7" s="12">
        <v>0</v>
      </c>
      <c r="M7" s="12">
        <v>0</v>
      </c>
      <c r="N7" s="12">
        <v>0</v>
      </c>
      <c r="O7" s="12">
        <v>0</v>
      </c>
      <c r="P7" s="12">
        <v>0</v>
      </c>
      <c r="Q7" s="12">
        <v>0</v>
      </c>
      <c r="R7" s="12">
        <v>0</v>
      </c>
      <c r="S7" s="12">
        <v>0</v>
      </c>
      <c r="T7" s="12">
        <v>0</v>
      </c>
      <c r="U7" s="12">
        <v>0</v>
      </c>
      <c r="V7" s="19">
        <v>410176800</v>
      </c>
      <c r="W7" s="22" t="s">
        <v>149</v>
      </c>
    </row>
    <row r="8" spans="2:23" ht="30.75">
      <c r="B8" s="24" t="s">
        <v>145</v>
      </c>
      <c r="C8" s="16" t="s">
        <v>146</v>
      </c>
      <c r="D8" s="23">
        <v>2016170010041</v>
      </c>
      <c r="E8" s="22" t="s">
        <v>147</v>
      </c>
      <c r="F8" s="22" t="s">
        <v>148</v>
      </c>
      <c r="G8" s="12">
        <v>159033600</v>
      </c>
      <c r="H8" s="12">
        <v>0</v>
      </c>
      <c r="I8" s="12">
        <v>0</v>
      </c>
      <c r="J8" s="12">
        <v>0</v>
      </c>
      <c r="K8" s="12">
        <v>0</v>
      </c>
      <c r="L8" s="12">
        <v>0</v>
      </c>
      <c r="M8" s="12">
        <v>0</v>
      </c>
      <c r="N8" s="12">
        <v>0</v>
      </c>
      <c r="O8" s="12">
        <v>0</v>
      </c>
      <c r="P8" s="12">
        <v>0</v>
      </c>
      <c r="Q8" s="12">
        <v>0</v>
      </c>
      <c r="R8" s="12">
        <v>0</v>
      </c>
      <c r="S8" s="12">
        <v>0</v>
      </c>
      <c r="T8" s="12">
        <v>0</v>
      </c>
      <c r="U8" s="12">
        <v>0</v>
      </c>
      <c r="V8" s="19">
        <v>159033600</v>
      </c>
      <c r="W8" s="22" t="s">
        <v>149</v>
      </c>
    </row>
    <row r="9" spans="2:23" ht="46.5">
      <c r="B9" s="24" t="s">
        <v>150</v>
      </c>
      <c r="C9" s="16" t="s">
        <v>151</v>
      </c>
      <c r="D9" s="23">
        <v>2016170010042</v>
      </c>
      <c r="E9" s="22" t="s">
        <v>87</v>
      </c>
      <c r="F9" s="22" t="s">
        <v>88</v>
      </c>
      <c r="G9" s="12">
        <v>0</v>
      </c>
      <c r="H9" s="12">
        <v>0</v>
      </c>
      <c r="I9" s="12">
        <v>0</v>
      </c>
      <c r="J9" s="12">
        <v>0</v>
      </c>
      <c r="K9" s="12">
        <v>0</v>
      </c>
      <c r="L9" s="12">
        <v>0</v>
      </c>
      <c r="M9" s="12">
        <v>0</v>
      </c>
      <c r="N9" s="12">
        <v>0</v>
      </c>
      <c r="O9" s="12">
        <v>0</v>
      </c>
      <c r="P9" s="12">
        <v>0</v>
      </c>
      <c r="Q9" s="12">
        <v>0</v>
      </c>
      <c r="R9" s="12">
        <v>0</v>
      </c>
      <c r="S9" s="12">
        <v>0</v>
      </c>
      <c r="T9" s="12">
        <v>0</v>
      </c>
      <c r="U9" s="12">
        <v>0</v>
      </c>
      <c r="V9" s="19">
        <v>0</v>
      </c>
      <c r="W9" s="22" t="s">
        <v>420</v>
      </c>
    </row>
    <row r="10" spans="2:23" ht="48" customHeight="1">
      <c r="B10" s="24" t="s">
        <v>152</v>
      </c>
      <c r="C10" s="16" t="s">
        <v>86</v>
      </c>
      <c r="D10" s="23">
        <v>2016170010042</v>
      </c>
      <c r="E10" s="22" t="s">
        <v>87</v>
      </c>
      <c r="F10" s="22" t="s">
        <v>88</v>
      </c>
      <c r="G10" s="18">
        <v>496980000</v>
      </c>
      <c r="H10" s="12">
        <v>0</v>
      </c>
      <c r="I10" s="12">
        <v>0</v>
      </c>
      <c r="J10" s="12">
        <v>0</v>
      </c>
      <c r="K10" s="12">
        <v>0</v>
      </c>
      <c r="L10" s="12">
        <v>0</v>
      </c>
      <c r="M10" s="12">
        <v>0</v>
      </c>
      <c r="N10" s="12">
        <v>0</v>
      </c>
      <c r="O10" s="12">
        <v>0</v>
      </c>
      <c r="P10" s="12">
        <v>0</v>
      </c>
      <c r="Q10" s="12">
        <v>0</v>
      </c>
      <c r="R10" s="12">
        <v>0</v>
      </c>
      <c r="S10" s="12">
        <v>0</v>
      </c>
      <c r="T10" s="12">
        <v>0</v>
      </c>
      <c r="U10" s="12">
        <v>0</v>
      </c>
      <c r="V10" s="19">
        <v>496980000</v>
      </c>
      <c r="W10" s="22" t="s">
        <v>421</v>
      </c>
    </row>
    <row r="11" spans="2:23" ht="62.25">
      <c r="B11" s="24" t="s">
        <v>153</v>
      </c>
      <c r="C11" s="16" t="s">
        <v>154</v>
      </c>
      <c r="D11" s="23">
        <v>2016170010043</v>
      </c>
      <c r="E11" s="22" t="s">
        <v>155</v>
      </c>
      <c r="F11" s="22" t="s">
        <v>156</v>
      </c>
      <c r="G11" s="12">
        <v>0</v>
      </c>
      <c r="H11" s="12">
        <v>0</v>
      </c>
      <c r="I11" s="12">
        <v>0</v>
      </c>
      <c r="J11" s="12">
        <v>0</v>
      </c>
      <c r="K11" s="12">
        <v>0</v>
      </c>
      <c r="L11" s="12">
        <v>0</v>
      </c>
      <c r="M11" s="12">
        <v>0</v>
      </c>
      <c r="N11" s="12">
        <v>0</v>
      </c>
      <c r="O11" s="12">
        <v>0</v>
      </c>
      <c r="P11" s="12">
        <v>0</v>
      </c>
      <c r="Q11" s="12">
        <v>0</v>
      </c>
      <c r="R11" s="12">
        <v>0</v>
      </c>
      <c r="S11" s="12">
        <v>0</v>
      </c>
      <c r="T11" s="12">
        <v>0</v>
      </c>
      <c r="U11" s="12">
        <v>0</v>
      </c>
      <c r="V11" s="19">
        <v>0</v>
      </c>
      <c r="W11" s="22" t="s">
        <v>421</v>
      </c>
    </row>
    <row r="12" spans="2:23" ht="62.25">
      <c r="B12" s="24" t="s">
        <v>225</v>
      </c>
      <c r="C12" s="16" t="s">
        <v>226</v>
      </c>
      <c r="D12" s="23">
        <v>2016170010066</v>
      </c>
      <c r="E12" s="22" t="s">
        <v>227</v>
      </c>
      <c r="F12" s="16" t="s">
        <v>228</v>
      </c>
      <c r="G12" s="12">
        <v>769420000</v>
      </c>
      <c r="H12" s="12">
        <v>0</v>
      </c>
      <c r="I12" s="12">
        <v>0</v>
      </c>
      <c r="J12" s="12">
        <v>0</v>
      </c>
      <c r="K12" s="12">
        <v>0</v>
      </c>
      <c r="L12" s="12">
        <v>0</v>
      </c>
      <c r="M12" s="12">
        <v>0</v>
      </c>
      <c r="N12" s="12">
        <v>0</v>
      </c>
      <c r="O12" s="12">
        <v>0</v>
      </c>
      <c r="P12" s="12">
        <v>0</v>
      </c>
      <c r="Q12" s="12">
        <v>0</v>
      </c>
      <c r="R12" s="12">
        <v>0</v>
      </c>
      <c r="S12" s="12">
        <v>0</v>
      </c>
      <c r="T12" s="12">
        <v>0</v>
      </c>
      <c r="U12" s="12">
        <v>0</v>
      </c>
      <c r="V12" s="19">
        <v>769420000</v>
      </c>
      <c r="W12" s="22" t="s">
        <v>421</v>
      </c>
    </row>
    <row r="13" spans="2:23" ht="62.25">
      <c r="B13" s="24" t="s">
        <v>229</v>
      </c>
      <c r="C13" s="16" t="s">
        <v>226</v>
      </c>
      <c r="D13" s="23">
        <v>2016170010066</v>
      </c>
      <c r="E13" s="22" t="s">
        <v>227</v>
      </c>
      <c r="F13" s="16" t="s">
        <v>228</v>
      </c>
      <c r="G13" s="12">
        <v>0</v>
      </c>
      <c r="H13" s="12">
        <v>0</v>
      </c>
      <c r="I13" s="12">
        <v>0</v>
      </c>
      <c r="J13" s="12">
        <v>0</v>
      </c>
      <c r="K13" s="12">
        <v>0</v>
      </c>
      <c r="L13" s="12">
        <v>0</v>
      </c>
      <c r="M13" s="12">
        <v>0</v>
      </c>
      <c r="N13" s="12">
        <v>0</v>
      </c>
      <c r="O13" s="12">
        <v>0</v>
      </c>
      <c r="P13" s="12">
        <v>0</v>
      </c>
      <c r="Q13" s="12">
        <v>0</v>
      </c>
      <c r="R13" s="12">
        <v>0</v>
      </c>
      <c r="S13" s="12">
        <v>0</v>
      </c>
      <c r="T13" s="12">
        <v>0</v>
      </c>
      <c r="U13" s="12">
        <v>0</v>
      </c>
      <c r="V13" s="19">
        <v>0</v>
      </c>
      <c r="W13" s="22" t="s">
        <v>264</v>
      </c>
    </row>
    <row r="14" spans="2:23" ht="46.5">
      <c r="B14" s="24" t="s">
        <v>229</v>
      </c>
      <c r="C14" s="16" t="s">
        <v>226</v>
      </c>
      <c r="D14" s="23">
        <v>2016170010067</v>
      </c>
      <c r="E14" s="22" t="s">
        <v>230</v>
      </c>
      <c r="F14" s="16" t="s">
        <v>231</v>
      </c>
      <c r="G14" s="12">
        <v>1837000000</v>
      </c>
      <c r="H14" s="12">
        <v>0</v>
      </c>
      <c r="I14" s="12">
        <v>0</v>
      </c>
      <c r="J14" s="12">
        <v>0</v>
      </c>
      <c r="K14" s="12">
        <v>0</v>
      </c>
      <c r="L14" s="12">
        <v>0</v>
      </c>
      <c r="M14" s="12">
        <v>0</v>
      </c>
      <c r="N14" s="12">
        <v>0</v>
      </c>
      <c r="O14" s="12">
        <v>0</v>
      </c>
      <c r="P14" s="12">
        <v>0</v>
      </c>
      <c r="Q14" s="12">
        <v>0</v>
      </c>
      <c r="R14" s="12">
        <v>0</v>
      </c>
      <c r="S14" s="12">
        <v>0</v>
      </c>
      <c r="T14" s="12">
        <v>0</v>
      </c>
      <c r="U14" s="12">
        <v>0</v>
      </c>
      <c r="V14" s="19">
        <v>1837000000</v>
      </c>
      <c r="W14" s="22" t="s">
        <v>264</v>
      </c>
    </row>
    <row r="15" spans="2:23" ht="30.75">
      <c r="B15" s="24" t="s">
        <v>265</v>
      </c>
      <c r="C15" s="16" t="s">
        <v>266</v>
      </c>
      <c r="D15" s="23">
        <v>2016170010077</v>
      </c>
      <c r="E15" s="22" t="s">
        <v>267</v>
      </c>
      <c r="F15" s="22" t="s">
        <v>268</v>
      </c>
      <c r="G15" s="12">
        <v>110440000.00000001</v>
      </c>
      <c r="H15" s="12">
        <v>0</v>
      </c>
      <c r="I15" s="12">
        <v>0</v>
      </c>
      <c r="J15" s="12">
        <v>0</v>
      </c>
      <c r="K15" s="12">
        <v>0</v>
      </c>
      <c r="L15" s="12">
        <v>0</v>
      </c>
      <c r="M15" s="12">
        <v>0</v>
      </c>
      <c r="N15" s="12">
        <v>0</v>
      </c>
      <c r="O15" s="12">
        <v>0</v>
      </c>
      <c r="P15" s="12">
        <v>0</v>
      </c>
      <c r="Q15" s="12">
        <v>0</v>
      </c>
      <c r="R15" s="12">
        <v>0</v>
      </c>
      <c r="S15" s="12">
        <v>0</v>
      </c>
      <c r="T15" s="12">
        <v>0</v>
      </c>
      <c r="U15" s="12">
        <v>0</v>
      </c>
      <c r="V15" s="19">
        <v>110440000.00000001</v>
      </c>
      <c r="W15" s="22" t="s">
        <v>388</v>
      </c>
    </row>
    <row r="16" spans="2:31" ht="62.25">
      <c r="B16" s="24" t="s">
        <v>291</v>
      </c>
      <c r="C16" s="16" t="s">
        <v>292</v>
      </c>
      <c r="D16" s="23">
        <v>2016170010086</v>
      </c>
      <c r="E16" s="22" t="s">
        <v>293</v>
      </c>
      <c r="F16" s="22" t="s">
        <v>294</v>
      </c>
      <c r="G16" s="12">
        <v>2090000000.0000002</v>
      </c>
      <c r="H16" s="12">
        <v>0</v>
      </c>
      <c r="I16" s="12">
        <v>0</v>
      </c>
      <c r="J16" s="12">
        <v>0</v>
      </c>
      <c r="K16" s="12">
        <v>0</v>
      </c>
      <c r="L16" s="12">
        <v>0</v>
      </c>
      <c r="M16" s="12"/>
      <c r="N16" s="12">
        <v>0</v>
      </c>
      <c r="O16" s="12"/>
      <c r="P16" s="12">
        <v>0</v>
      </c>
      <c r="Q16" s="12"/>
      <c r="R16" s="12">
        <v>0</v>
      </c>
      <c r="S16" s="12">
        <v>0</v>
      </c>
      <c r="T16" s="12">
        <v>0</v>
      </c>
      <c r="U16" s="12">
        <v>0</v>
      </c>
      <c r="V16" s="19">
        <v>2090000000.0000002</v>
      </c>
      <c r="W16" s="22" t="s">
        <v>264</v>
      </c>
      <c r="X16" s="12"/>
      <c r="Y16" s="12"/>
      <c r="Z16" s="12"/>
      <c r="AA16" s="12"/>
      <c r="AB16" s="12"/>
      <c r="AC16" s="12"/>
      <c r="AD16" s="12"/>
      <c r="AE16" s="19"/>
    </row>
    <row r="17" spans="2:23" ht="30.75">
      <c r="B17" s="24" t="s">
        <v>387</v>
      </c>
      <c r="C17" s="16" t="s">
        <v>86</v>
      </c>
      <c r="D17" s="23">
        <v>2016170010042</v>
      </c>
      <c r="E17" s="22" t="s">
        <v>87</v>
      </c>
      <c r="F17" s="22" t="s">
        <v>88</v>
      </c>
      <c r="G17" s="12">
        <v>110440000</v>
      </c>
      <c r="H17" s="12">
        <v>0</v>
      </c>
      <c r="I17" s="12">
        <v>0</v>
      </c>
      <c r="J17" s="12">
        <v>0</v>
      </c>
      <c r="K17" s="12">
        <v>0</v>
      </c>
      <c r="L17" s="12">
        <v>0</v>
      </c>
      <c r="M17" s="12"/>
      <c r="N17" s="12">
        <v>0</v>
      </c>
      <c r="O17" s="12"/>
      <c r="P17" s="12">
        <v>0</v>
      </c>
      <c r="Q17" s="12"/>
      <c r="R17" s="12">
        <v>0</v>
      </c>
      <c r="S17" s="12">
        <v>0</v>
      </c>
      <c r="T17" s="12">
        <v>0</v>
      </c>
      <c r="U17" s="12">
        <v>0</v>
      </c>
      <c r="V17" s="19">
        <v>110440000</v>
      </c>
      <c r="W17" s="22" t="s">
        <v>264</v>
      </c>
    </row>
    <row r="18" spans="7:22" ht="37.5" customHeight="1">
      <c r="G18" s="134">
        <f>SUBTOTAL(9,G3:G17)</f>
        <v>9147913650</v>
      </c>
      <c r="H18" s="134">
        <f aca="true" t="shared" si="0" ref="H18:U18">SUBTOTAL(9,H3:H17)</f>
        <v>0</v>
      </c>
      <c r="I18" s="134">
        <f t="shared" si="0"/>
        <v>0</v>
      </c>
      <c r="J18" s="134">
        <f t="shared" si="0"/>
        <v>0</v>
      </c>
      <c r="K18" s="134">
        <f t="shared" si="0"/>
        <v>0</v>
      </c>
      <c r="L18" s="134">
        <f t="shared" si="0"/>
        <v>0</v>
      </c>
      <c r="M18" s="134">
        <f t="shared" si="0"/>
        <v>0</v>
      </c>
      <c r="N18" s="134">
        <f t="shared" si="0"/>
        <v>0</v>
      </c>
      <c r="O18" s="134">
        <f t="shared" si="0"/>
        <v>0</v>
      </c>
      <c r="P18" s="134">
        <f t="shared" si="0"/>
        <v>0</v>
      </c>
      <c r="Q18" s="134">
        <f t="shared" si="0"/>
        <v>0</v>
      </c>
      <c r="R18" s="134">
        <f t="shared" si="0"/>
        <v>0</v>
      </c>
      <c r="S18" s="134">
        <f t="shared" si="0"/>
        <v>0</v>
      </c>
      <c r="T18" s="134">
        <f t="shared" si="0"/>
        <v>0</v>
      </c>
      <c r="U18" s="134">
        <f t="shared" si="0"/>
        <v>0</v>
      </c>
      <c r="V18" s="134">
        <f>SUBTOTAL(9,V2:V17)</f>
        <v>9147913650</v>
      </c>
    </row>
    <row r="20" ht="24.75">
      <c r="V20" s="134">
        <v>3213840000</v>
      </c>
    </row>
    <row r="21" ht="24.75">
      <c r="V21" s="134">
        <v>2200440000</v>
      </c>
    </row>
    <row r="22" ht="24.75">
      <c r="V22" s="134">
        <v>1676900800</v>
      </c>
    </row>
    <row r="23" ht="24.75">
      <c r="V23" s="134">
        <v>2056732850</v>
      </c>
    </row>
    <row r="24" ht="24.75">
      <c r="V24" s="134">
        <f>SUBTOTAL(9,V20:V23)</f>
        <v>9147913650</v>
      </c>
    </row>
    <row r="25" ht="24.75">
      <c r="V25" s="137">
        <f>+V18-V24</f>
        <v>0</v>
      </c>
    </row>
    <row r="26" ht="24.75">
      <c r="V26" s="134"/>
    </row>
  </sheetData>
  <sheetProtection/>
  <autoFilter ref="B2:W17"/>
  <mergeCells count="2">
    <mergeCell ref="B1:F1"/>
    <mergeCell ref="G1:V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70C0"/>
  </sheetPr>
  <dimension ref="B1:W42"/>
  <sheetViews>
    <sheetView zoomScale="50" zoomScaleNormal="50" zoomScalePageLayoutView="0" workbookViewId="0" topLeftCell="A7">
      <selection activeCell="G30" sqref="G30"/>
    </sheetView>
  </sheetViews>
  <sheetFormatPr defaultColWidth="11.421875" defaultRowHeight="15"/>
  <cols>
    <col min="2" max="2" width="18.00390625" style="0" customWidth="1"/>
    <col min="3" max="3" width="55.8515625" style="0" hidden="1" customWidth="1"/>
    <col min="4" max="4" width="22.421875" style="0" customWidth="1"/>
    <col min="5" max="6" width="80.8515625" style="0" hidden="1" customWidth="1"/>
    <col min="7" max="7" width="27.57421875" style="0" customWidth="1"/>
    <col min="8" max="11" width="22.421875" style="0" customWidth="1"/>
    <col min="12" max="12" width="26.421875" style="0" customWidth="1"/>
    <col min="13" max="13" width="22.421875" style="0" hidden="1" customWidth="1"/>
    <col min="14" max="14" width="22.421875" style="0" customWidth="1"/>
    <col min="15" max="15" width="22.421875" style="0" hidden="1" customWidth="1"/>
    <col min="16" max="16" width="25.28125" style="0" customWidth="1"/>
    <col min="17" max="17" width="22.421875" style="0" hidden="1" customWidth="1"/>
    <col min="18" max="19" width="22.421875" style="0" customWidth="1"/>
    <col min="20" max="20" width="28.7109375" style="0" customWidth="1"/>
    <col min="21" max="21" width="27.140625" style="0" customWidth="1"/>
    <col min="22" max="22" width="31.28125" style="0" customWidth="1"/>
    <col min="23" max="23" width="25.8515625" style="0" customWidth="1"/>
  </cols>
  <sheetData>
    <row r="1" spans="2:23" ht="24" thickBot="1">
      <c r="B1" s="181" t="s">
        <v>0</v>
      </c>
      <c r="C1" s="182"/>
      <c r="D1" s="182"/>
      <c r="E1" s="182"/>
      <c r="F1" s="183"/>
      <c r="G1" s="184" t="s">
        <v>1</v>
      </c>
      <c r="H1" s="185"/>
      <c r="I1" s="185"/>
      <c r="J1" s="185"/>
      <c r="K1" s="185"/>
      <c r="L1" s="186"/>
      <c r="M1" s="187"/>
      <c r="N1" s="188"/>
      <c r="O1" s="189"/>
      <c r="P1" s="190"/>
      <c r="Q1" s="187"/>
      <c r="R1" s="189"/>
      <c r="S1" s="184"/>
      <c r="T1" s="185"/>
      <c r="U1" s="185"/>
      <c r="V1" s="183"/>
      <c r="W1" s="71" t="s">
        <v>2</v>
      </c>
    </row>
    <row r="2" spans="2:23" ht="93.75" thickBot="1">
      <c r="B2" s="53" t="s">
        <v>3</v>
      </c>
      <c r="C2" s="53" t="s">
        <v>4</v>
      </c>
      <c r="D2" s="54" t="s">
        <v>5</v>
      </c>
      <c r="E2" s="53" t="s">
        <v>6</v>
      </c>
      <c r="F2" s="53" t="s">
        <v>7</v>
      </c>
      <c r="G2" s="72" t="s">
        <v>8</v>
      </c>
      <c r="H2" s="72" t="s">
        <v>9</v>
      </c>
      <c r="I2" s="72" t="s">
        <v>10</v>
      </c>
      <c r="J2" s="72" t="s">
        <v>11</v>
      </c>
      <c r="K2" s="72" t="s">
        <v>12</v>
      </c>
      <c r="L2" s="72" t="s">
        <v>13</v>
      </c>
      <c r="M2" s="72" t="s">
        <v>14</v>
      </c>
      <c r="N2" s="72" t="s">
        <v>15</v>
      </c>
      <c r="O2" s="72" t="s">
        <v>16</v>
      </c>
      <c r="P2" s="72" t="s">
        <v>17</v>
      </c>
      <c r="Q2" s="72" t="s">
        <v>18</v>
      </c>
      <c r="R2" s="72" t="s">
        <v>19</v>
      </c>
      <c r="S2" s="72" t="s">
        <v>20</v>
      </c>
      <c r="T2" s="72" t="s">
        <v>21</v>
      </c>
      <c r="U2" s="72" t="s">
        <v>22</v>
      </c>
      <c r="V2" s="71" t="s">
        <v>23</v>
      </c>
      <c r="W2" s="71" t="s">
        <v>24</v>
      </c>
    </row>
    <row r="3" spans="2:23" ht="46.5">
      <c r="B3" s="25" t="s">
        <v>94</v>
      </c>
      <c r="C3" s="16" t="s">
        <v>95</v>
      </c>
      <c r="D3" s="23">
        <v>2016170010024</v>
      </c>
      <c r="E3" s="22" t="s">
        <v>96</v>
      </c>
      <c r="F3" s="16" t="s">
        <v>97</v>
      </c>
      <c r="G3" s="12">
        <v>141260798.24</v>
      </c>
      <c r="H3" s="12">
        <v>0</v>
      </c>
      <c r="I3" s="12">
        <v>0</v>
      </c>
      <c r="J3" s="12">
        <v>0</v>
      </c>
      <c r="K3" s="12">
        <v>0</v>
      </c>
      <c r="L3" s="12">
        <v>0</v>
      </c>
      <c r="M3" s="12">
        <v>0</v>
      </c>
      <c r="N3" s="12">
        <v>0</v>
      </c>
      <c r="O3" s="12">
        <v>0</v>
      </c>
      <c r="P3" s="12">
        <v>0</v>
      </c>
      <c r="Q3" s="12">
        <v>0</v>
      </c>
      <c r="R3" s="12">
        <v>0</v>
      </c>
      <c r="S3" s="12">
        <v>0</v>
      </c>
      <c r="T3" s="12">
        <v>0</v>
      </c>
      <c r="U3" s="12">
        <v>0</v>
      </c>
      <c r="V3" s="19">
        <f>SUM(G3:U3)</f>
        <v>141260798.24</v>
      </c>
      <c r="W3" s="22" t="s">
        <v>93</v>
      </c>
    </row>
    <row r="4" spans="2:23" ht="30.75">
      <c r="B4" s="25" t="s">
        <v>94</v>
      </c>
      <c r="C4" s="16" t="s">
        <v>95</v>
      </c>
      <c r="D4" s="23">
        <v>2016170010025</v>
      </c>
      <c r="E4" s="22" t="s">
        <v>98</v>
      </c>
      <c r="F4" s="22" t="s">
        <v>99</v>
      </c>
      <c r="G4" s="12">
        <v>1185080000</v>
      </c>
      <c r="H4" s="12">
        <v>0</v>
      </c>
      <c r="I4" s="12">
        <v>0</v>
      </c>
      <c r="J4" s="12">
        <v>0</v>
      </c>
      <c r="K4" s="12">
        <v>0</v>
      </c>
      <c r="L4" s="12">
        <v>0</v>
      </c>
      <c r="M4" s="12">
        <v>0</v>
      </c>
      <c r="N4" s="12">
        <v>0</v>
      </c>
      <c r="O4" s="12">
        <v>0</v>
      </c>
      <c r="P4" s="12">
        <v>0</v>
      </c>
      <c r="Q4" s="12">
        <v>0</v>
      </c>
      <c r="R4" s="12">
        <v>0</v>
      </c>
      <c r="S4" s="12">
        <v>0</v>
      </c>
      <c r="T4" s="12">
        <v>0</v>
      </c>
      <c r="U4" s="12">
        <v>0</v>
      </c>
      <c r="V4" s="19">
        <f aca="true" t="shared" si="0" ref="V4:V28">SUM(G4:U4)</f>
        <v>1185080000</v>
      </c>
      <c r="W4" s="22" t="s">
        <v>93</v>
      </c>
    </row>
    <row r="5" spans="2:23" ht="62.25">
      <c r="B5" s="25" t="s">
        <v>94</v>
      </c>
      <c r="C5" s="16" t="s">
        <v>95</v>
      </c>
      <c r="D5" s="23">
        <v>2016170010026</v>
      </c>
      <c r="E5" s="22" t="s">
        <v>100</v>
      </c>
      <c r="F5" s="22" t="s">
        <v>101</v>
      </c>
      <c r="G5" s="12">
        <v>826259400</v>
      </c>
      <c r="H5" s="12">
        <v>0</v>
      </c>
      <c r="I5" s="12">
        <v>0</v>
      </c>
      <c r="J5" s="12">
        <v>0</v>
      </c>
      <c r="K5" s="12">
        <v>0</v>
      </c>
      <c r="L5" s="12">
        <v>0</v>
      </c>
      <c r="M5" s="12">
        <v>0</v>
      </c>
      <c r="N5" s="12">
        <v>0</v>
      </c>
      <c r="O5" s="12">
        <v>0</v>
      </c>
      <c r="P5" s="12">
        <v>0</v>
      </c>
      <c r="Q5" s="12">
        <v>0</v>
      </c>
      <c r="R5" s="12">
        <v>0</v>
      </c>
      <c r="S5" s="12">
        <v>0</v>
      </c>
      <c r="T5" s="12">
        <v>0</v>
      </c>
      <c r="U5" s="12">
        <v>0</v>
      </c>
      <c r="V5" s="19">
        <f t="shared" si="0"/>
        <v>826259400</v>
      </c>
      <c r="W5" s="22" t="s">
        <v>93</v>
      </c>
    </row>
    <row r="6" spans="2:23" ht="46.5">
      <c r="B6" s="25" t="s">
        <v>157</v>
      </c>
      <c r="C6" s="16" t="s">
        <v>161</v>
      </c>
      <c r="D6" s="23">
        <v>2016170010046</v>
      </c>
      <c r="E6" s="22" t="s">
        <v>162</v>
      </c>
      <c r="F6" s="22" t="s">
        <v>163</v>
      </c>
      <c r="G6" s="12">
        <v>465536106</v>
      </c>
      <c r="H6" s="12">
        <v>0</v>
      </c>
      <c r="I6" s="12">
        <v>0</v>
      </c>
      <c r="J6" s="12">
        <v>0</v>
      </c>
      <c r="K6" s="12">
        <v>0</v>
      </c>
      <c r="L6" s="12">
        <v>0</v>
      </c>
      <c r="M6" s="12">
        <v>0</v>
      </c>
      <c r="N6" s="12">
        <v>0</v>
      </c>
      <c r="O6" s="12">
        <v>0</v>
      </c>
      <c r="P6" s="12">
        <v>0</v>
      </c>
      <c r="Q6" s="12">
        <v>0</v>
      </c>
      <c r="R6" s="12">
        <v>0</v>
      </c>
      <c r="S6" s="12">
        <v>0</v>
      </c>
      <c r="T6" s="12">
        <v>0</v>
      </c>
      <c r="U6" s="12">
        <v>0</v>
      </c>
      <c r="V6" s="19">
        <f t="shared" si="0"/>
        <v>465536106</v>
      </c>
      <c r="W6" s="22" t="s">
        <v>93</v>
      </c>
    </row>
    <row r="7" spans="2:23" ht="62.25">
      <c r="B7" s="25" t="s">
        <v>164</v>
      </c>
      <c r="C7" s="16" t="s">
        <v>165</v>
      </c>
      <c r="D7" s="23">
        <v>2016170010047</v>
      </c>
      <c r="E7" s="22" t="s">
        <v>166</v>
      </c>
      <c r="F7" s="22" t="s">
        <v>167</v>
      </c>
      <c r="G7" s="12">
        <v>349756043</v>
      </c>
      <c r="H7" s="12">
        <v>0</v>
      </c>
      <c r="I7" s="12">
        <v>0</v>
      </c>
      <c r="J7" s="12">
        <v>0</v>
      </c>
      <c r="K7" s="12">
        <v>0</v>
      </c>
      <c r="L7" s="12">
        <v>0</v>
      </c>
      <c r="M7" s="12">
        <v>0</v>
      </c>
      <c r="N7" s="12">
        <v>0</v>
      </c>
      <c r="O7" s="12">
        <v>0</v>
      </c>
      <c r="P7" s="12">
        <v>0</v>
      </c>
      <c r="Q7" s="12">
        <v>0</v>
      </c>
      <c r="R7" s="12">
        <v>0</v>
      </c>
      <c r="S7" s="12">
        <v>0</v>
      </c>
      <c r="T7" s="12">
        <v>0</v>
      </c>
      <c r="U7" s="12">
        <v>484134076</v>
      </c>
      <c r="V7" s="19">
        <f t="shared" si="0"/>
        <v>833890119</v>
      </c>
      <c r="W7" s="22" t="s">
        <v>420</v>
      </c>
    </row>
    <row r="8" spans="2:23" ht="46.5">
      <c r="B8" s="25" t="s">
        <v>232</v>
      </c>
      <c r="C8" s="16" t="s">
        <v>233</v>
      </c>
      <c r="D8" s="23">
        <v>2016170010068</v>
      </c>
      <c r="E8" s="22" t="s">
        <v>234</v>
      </c>
      <c r="F8" s="22" t="s">
        <v>235</v>
      </c>
      <c r="G8" s="12">
        <v>1313514052</v>
      </c>
      <c r="H8" s="12">
        <v>0</v>
      </c>
      <c r="I8" s="12">
        <v>0</v>
      </c>
      <c r="J8" s="12">
        <v>0</v>
      </c>
      <c r="K8" s="12">
        <v>0</v>
      </c>
      <c r="L8" s="12">
        <v>0</v>
      </c>
      <c r="M8" s="12">
        <v>0</v>
      </c>
      <c r="N8" s="12">
        <v>0</v>
      </c>
      <c r="O8" s="12">
        <v>0</v>
      </c>
      <c r="P8" s="12">
        <v>0</v>
      </c>
      <c r="Q8" s="12">
        <v>0</v>
      </c>
      <c r="R8" s="12">
        <v>0</v>
      </c>
      <c r="S8" s="12">
        <v>0</v>
      </c>
      <c r="T8" s="12">
        <v>0</v>
      </c>
      <c r="U8" s="12">
        <v>0</v>
      </c>
      <c r="V8" s="19">
        <f t="shared" si="0"/>
        <v>1313514052</v>
      </c>
      <c r="W8" s="22" t="s">
        <v>420</v>
      </c>
    </row>
    <row r="9" spans="2:23" ht="93">
      <c r="B9" s="25" t="s">
        <v>236</v>
      </c>
      <c r="C9" s="16" t="s">
        <v>237</v>
      </c>
      <c r="D9" s="23">
        <v>2016170010069</v>
      </c>
      <c r="E9" s="22" t="s">
        <v>238</v>
      </c>
      <c r="F9" s="22" t="s">
        <v>239</v>
      </c>
      <c r="G9" s="12">
        <v>216270000</v>
      </c>
      <c r="H9" s="12">
        <v>0</v>
      </c>
      <c r="I9" s="12">
        <v>0</v>
      </c>
      <c r="J9" s="12">
        <v>0</v>
      </c>
      <c r="K9" s="12">
        <v>0</v>
      </c>
      <c r="L9" s="12">
        <v>0</v>
      </c>
      <c r="M9" s="12">
        <v>0</v>
      </c>
      <c r="N9" s="12">
        <v>0</v>
      </c>
      <c r="O9" s="12">
        <v>0</v>
      </c>
      <c r="P9" s="12">
        <v>0</v>
      </c>
      <c r="Q9" s="12">
        <v>0</v>
      </c>
      <c r="R9" s="12">
        <v>0</v>
      </c>
      <c r="S9" s="12">
        <v>0</v>
      </c>
      <c r="T9" s="12">
        <v>0</v>
      </c>
      <c r="U9" s="12">
        <v>0</v>
      </c>
      <c r="V9" s="19">
        <f t="shared" si="0"/>
        <v>216270000</v>
      </c>
      <c r="W9" s="22" t="s">
        <v>420</v>
      </c>
    </row>
    <row r="10" spans="2:23" ht="78">
      <c r="B10" s="25" t="s">
        <v>240</v>
      </c>
      <c r="C10" s="16" t="s">
        <v>241</v>
      </c>
      <c r="D10" s="23">
        <v>2016170010070</v>
      </c>
      <c r="E10" s="22" t="s">
        <v>242</v>
      </c>
      <c r="F10" s="22" t="s">
        <v>243</v>
      </c>
      <c r="G10" s="12">
        <v>50000000</v>
      </c>
      <c r="H10" s="12">
        <v>0</v>
      </c>
      <c r="I10" s="12">
        <v>0</v>
      </c>
      <c r="J10" s="12">
        <v>0</v>
      </c>
      <c r="K10" s="12">
        <v>0</v>
      </c>
      <c r="L10" s="12">
        <v>0</v>
      </c>
      <c r="M10" s="12">
        <v>0</v>
      </c>
      <c r="N10" s="12">
        <v>0</v>
      </c>
      <c r="O10" s="12">
        <v>0</v>
      </c>
      <c r="P10" s="12">
        <v>0</v>
      </c>
      <c r="Q10" s="12">
        <v>0</v>
      </c>
      <c r="R10" s="12">
        <v>0</v>
      </c>
      <c r="S10" s="12">
        <v>0</v>
      </c>
      <c r="T10" s="12">
        <v>0</v>
      </c>
      <c r="U10" s="12">
        <v>0</v>
      </c>
      <c r="V10" s="19">
        <f t="shared" si="0"/>
        <v>50000000</v>
      </c>
      <c r="W10" s="22" t="s">
        <v>420</v>
      </c>
    </row>
    <row r="11" spans="2:23" ht="46.5">
      <c r="B11" s="25" t="s">
        <v>244</v>
      </c>
      <c r="C11" s="16" t="s">
        <v>245</v>
      </c>
      <c r="D11" s="23">
        <v>2016170010071</v>
      </c>
      <c r="E11" s="22" t="s">
        <v>246</v>
      </c>
      <c r="F11" s="22" t="s">
        <v>247</v>
      </c>
      <c r="G11" s="12">
        <v>607139000</v>
      </c>
      <c r="H11" s="12">
        <v>0</v>
      </c>
      <c r="I11" s="12">
        <v>0</v>
      </c>
      <c r="J11" s="12">
        <v>0</v>
      </c>
      <c r="K11" s="12">
        <v>0</v>
      </c>
      <c r="L11" s="12">
        <v>0</v>
      </c>
      <c r="M11" s="12">
        <v>0</v>
      </c>
      <c r="N11" s="12">
        <v>0</v>
      </c>
      <c r="O11" s="12">
        <v>0</v>
      </c>
      <c r="P11" s="12">
        <v>0</v>
      </c>
      <c r="Q11" s="12">
        <v>0</v>
      </c>
      <c r="R11" s="12">
        <v>0</v>
      </c>
      <c r="S11" s="12">
        <v>0</v>
      </c>
      <c r="T11" s="12">
        <v>0</v>
      </c>
      <c r="U11" s="12">
        <v>2523245800</v>
      </c>
      <c r="V11" s="19">
        <f t="shared" si="0"/>
        <v>3130384800</v>
      </c>
      <c r="W11" s="22" t="s">
        <v>420</v>
      </c>
    </row>
    <row r="12" spans="2:23" ht="30.75">
      <c r="B12" s="25" t="s">
        <v>248</v>
      </c>
      <c r="C12" s="16" t="s">
        <v>249</v>
      </c>
      <c r="D12" s="23">
        <v>2016170010072</v>
      </c>
      <c r="E12" s="22" t="s">
        <v>250</v>
      </c>
      <c r="F12" s="22" t="s">
        <v>251</v>
      </c>
      <c r="G12" s="12">
        <v>73548800</v>
      </c>
      <c r="H12" s="12">
        <v>0</v>
      </c>
      <c r="I12" s="12">
        <v>0</v>
      </c>
      <c r="J12" s="12">
        <v>0</v>
      </c>
      <c r="K12" s="12">
        <v>0</v>
      </c>
      <c r="L12" s="12">
        <v>0</v>
      </c>
      <c r="M12" s="12">
        <v>0</v>
      </c>
      <c r="N12" s="12">
        <v>0</v>
      </c>
      <c r="O12" s="12">
        <v>0</v>
      </c>
      <c r="P12" s="12">
        <v>0</v>
      </c>
      <c r="Q12" s="12">
        <v>0</v>
      </c>
      <c r="R12" s="12">
        <v>0</v>
      </c>
      <c r="S12" s="12">
        <v>0</v>
      </c>
      <c r="T12" s="12">
        <v>0</v>
      </c>
      <c r="U12" s="12">
        <v>0</v>
      </c>
      <c r="V12" s="19">
        <f t="shared" si="0"/>
        <v>73548800</v>
      </c>
      <c r="W12" s="22" t="s">
        <v>422</v>
      </c>
    </row>
    <row r="13" spans="2:23" ht="30.75">
      <c r="B13" s="25" t="s">
        <v>244</v>
      </c>
      <c r="C13" s="16" t="s">
        <v>430</v>
      </c>
      <c r="D13" s="23">
        <v>2016170010093</v>
      </c>
      <c r="E13" s="22" t="s">
        <v>322</v>
      </c>
      <c r="F13" s="22" t="s">
        <v>431</v>
      </c>
      <c r="G13" s="12">
        <v>0</v>
      </c>
      <c r="H13" s="12">
        <v>0</v>
      </c>
      <c r="I13" s="12">
        <v>0</v>
      </c>
      <c r="J13" s="12">
        <v>0</v>
      </c>
      <c r="K13" s="12">
        <v>0</v>
      </c>
      <c r="L13" s="12">
        <v>0</v>
      </c>
      <c r="M13" s="12">
        <v>0</v>
      </c>
      <c r="N13" s="12">
        <v>0</v>
      </c>
      <c r="O13" s="12">
        <v>0</v>
      </c>
      <c r="P13" s="12">
        <v>0</v>
      </c>
      <c r="Q13" s="12">
        <v>0</v>
      </c>
      <c r="R13" s="12">
        <v>0</v>
      </c>
      <c r="S13" s="12">
        <v>0</v>
      </c>
      <c r="T13" s="12">
        <v>0</v>
      </c>
      <c r="U13" s="12">
        <v>0</v>
      </c>
      <c r="V13" s="19">
        <f t="shared" si="0"/>
        <v>0</v>
      </c>
      <c r="W13" s="22" t="s">
        <v>422</v>
      </c>
    </row>
    <row r="14" spans="2:23" ht="62.25">
      <c r="B14" s="25" t="s">
        <v>244</v>
      </c>
      <c r="C14" s="16" t="s">
        <v>245</v>
      </c>
      <c r="D14" s="23">
        <v>2016170010073</v>
      </c>
      <c r="E14" s="22" t="s">
        <v>253</v>
      </c>
      <c r="F14" s="22" t="s">
        <v>254</v>
      </c>
      <c r="G14" s="12">
        <v>440375000</v>
      </c>
      <c r="H14" s="12">
        <v>0</v>
      </c>
      <c r="I14" s="12">
        <v>0</v>
      </c>
      <c r="J14" s="12">
        <v>0</v>
      </c>
      <c r="K14" s="12">
        <v>0</v>
      </c>
      <c r="L14" s="12">
        <v>0</v>
      </c>
      <c r="M14" s="12">
        <v>0</v>
      </c>
      <c r="N14" s="12">
        <v>0</v>
      </c>
      <c r="O14" s="12">
        <v>0</v>
      </c>
      <c r="P14" s="12">
        <v>0</v>
      </c>
      <c r="Q14" s="12">
        <v>0</v>
      </c>
      <c r="R14" s="12">
        <v>0</v>
      </c>
      <c r="S14" s="12">
        <v>0</v>
      </c>
      <c r="T14" s="12">
        <v>0</v>
      </c>
      <c r="U14" s="12">
        <v>0</v>
      </c>
      <c r="V14" s="19">
        <f t="shared" si="0"/>
        <v>440375000</v>
      </c>
      <c r="W14" s="22" t="s">
        <v>255</v>
      </c>
    </row>
    <row r="15" spans="2:23" ht="46.5">
      <c r="B15" s="25" t="s">
        <v>256</v>
      </c>
      <c r="C15" s="16" t="s">
        <v>257</v>
      </c>
      <c r="D15" s="23">
        <v>2016170010074</v>
      </c>
      <c r="E15" s="22" t="s">
        <v>258</v>
      </c>
      <c r="F15" s="22" t="s">
        <v>259</v>
      </c>
      <c r="G15" s="12">
        <v>621564000</v>
      </c>
      <c r="H15" s="12">
        <v>0</v>
      </c>
      <c r="I15" s="12">
        <v>0</v>
      </c>
      <c r="J15" s="12">
        <v>0</v>
      </c>
      <c r="K15" s="12">
        <v>0</v>
      </c>
      <c r="L15" s="12">
        <v>0</v>
      </c>
      <c r="M15" s="12">
        <v>0</v>
      </c>
      <c r="N15" s="12">
        <v>0</v>
      </c>
      <c r="O15" s="12">
        <v>0</v>
      </c>
      <c r="P15" s="12">
        <v>0</v>
      </c>
      <c r="Q15" s="12">
        <v>0</v>
      </c>
      <c r="R15" s="12">
        <v>0</v>
      </c>
      <c r="S15" s="12">
        <v>0</v>
      </c>
      <c r="T15" s="12">
        <v>0</v>
      </c>
      <c r="U15" s="12">
        <v>331871450</v>
      </c>
      <c r="V15" s="19">
        <f t="shared" si="0"/>
        <v>953435450</v>
      </c>
      <c r="W15" s="22" t="s">
        <v>255</v>
      </c>
    </row>
    <row r="16" spans="2:23" ht="46.5">
      <c r="B16" s="25" t="s">
        <v>320</v>
      </c>
      <c r="C16" s="16" t="s">
        <v>321</v>
      </c>
      <c r="D16" s="23">
        <v>2016170010093</v>
      </c>
      <c r="E16" s="22" t="s">
        <v>322</v>
      </c>
      <c r="F16" s="16" t="s">
        <v>323</v>
      </c>
      <c r="G16" s="12">
        <v>24000000</v>
      </c>
      <c r="H16" s="12">
        <v>0</v>
      </c>
      <c r="I16" s="12">
        <v>0</v>
      </c>
      <c r="J16" s="12">
        <v>0</v>
      </c>
      <c r="K16" s="12">
        <v>0</v>
      </c>
      <c r="L16" s="12">
        <v>0</v>
      </c>
      <c r="M16" s="12">
        <v>0</v>
      </c>
      <c r="N16" s="12">
        <v>0</v>
      </c>
      <c r="O16" s="12">
        <v>0</v>
      </c>
      <c r="P16" s="12">
        <v>0</v>
      </c>
      <c r="Q16" s="12">
        <v>0</v>
      </c>
      <c r="R16" s="12">
        <v>0</v>
      </c>
      <c r="S16" s="12">
        <v>0</v>
      </c>
      <c r="T16" s="12">
        <v>0</v>
      </c>
      <c r="U16" s="12">
        <v>10952000</v>
      </c>
      <c r="V16" s="19">
        <f t="shared" si="0"/>
        <v>34952000</v>
      </c>
      <c r="W16" s="22" t="s">
        <v>252</v>
      </c>
    </row>
    <row r="17" spans="2:23" ht="30.75">
      <c r="B17" s="25" t="s">
        <v>320</v>
      </c>
      <c r="C17" s="16" t="s">
        <v>321</v>
      </c>
      <c r="D17" s="23">
        <v>2016170010094</v>
      </c>
      <c r="E17" s="22" t="s">
        <v>324</v>
      </c>
      <c r="F17" s="16" t="s">
        <v>323</v>
      </c>
      <c r="G17" s="12">
        <v>268408000</v>
      </c>
      <c r="H17" s="12">
        <v>0</v>
      </c>
      <c r="I17" s="12">
        <v>0</v>
      </c>
      <c r="J17" s="12">
        <v>0</v>
      </c>
      <c r="K17" s="12">
        <v>0</v>
      </c>
      <c r="L17" s="12">
        <v>0</v>
      </c>
      <c r="M17" s="12">
        <v>0</v>
      </c>
      <c r="N17" s="12">
        <v>0</v>
      </c>
      <c r="O17" s="12">
        <v>0</v>
      </c>
      <c r="P17" s="12">
        <v>0</v>
      </c>
      <c r="Q17" s="12">
        <v>0</v>
      </c>
      <c r="R17" s="12">
        <v>0</v>
      </c>
      <c r="S17" s="12">
        <v>0</v>
      </c>
      <c r="T17" s="12">
        <v>0</v>
      </c>
      <c r="U17" s="12">
        <v>0</v>
      </c>
      <c r="V17" s="19">
        <f t="shared" si="0"/>
        <v>268408000</v>
      </c>
      <c r="W17" s="22" t="s">
        <v>255</v>
      </c>
    </row>
    <row r="18" spans="2:23" ht="46.5">
      <c r="B18" s="25" t="s">
        <v>320</v>
      </c>
      <c r="C18" s="16" t="s">
        <v>321</v>
      </c>
      <c r="D18" s="23">
        <v>2016170010095</v>
      </c>
      <c r="E18" s="22" t="s">
        <v>325</v>
      </c>
      <c r="F18" s="16" t="s">
        <v>326</v>
      </c>
      <c r="G18" s="12">
        <v>20000000</v>
      </c>
      <c r="H18" s="12">
        <v>0</v>
      </c>
      <c r="I18" s="12">
        <v>0</v>
      </c>
      <c r="J18" s="12">
        <v>0</v>
      </c>
      <c r="K18" s="12">
        <v>0</v>
      </c>
      <c r="L18" s="12">
        <v>0</v>
      </c>
      <c r="M18" s="12">
        <v>0</v>
      </c>
      <c r="N18" s="12">
        <v>0</v>
      </c>
      <c r="O18" s="12">
        <v>0</v>
      </c>
      <c r="P18" s="12">
        <v>0</v>
      </c>
      <c r="Q18" s="12">
        <v>0</v>
      </c>
      <c r="R18" s="12">
        <v>0</v>
      </c>
      <c r="S18" s="12">
        <v>0</v>
      </c>
      <c r="T18" s="12">
        <v>0</v>
      </c>
      <c r="U18" s="12">
        <v>191600901</v>
      </c>
      <c r="V18" s="19">
        <f t="shared" si="0"/>
        <v>211600901</v>
      </c>
      <c r="W18" s="22" t="s">
        <v>422</v>
      </c>
    </row>
    <row r="19" spans="2:23" ht="46.5">
      <c r="B19" s="25" t="s">
        <v>327</v>
      </c>
      <c r="C19" s="16" t="s">
        <v>328</v>
      </c>
      <c r="D19" s="23">
        <v>2016170010096</v>
      </c>
      <c r="E19" s="22" t="s">
        <v>329</v>
      </c>
      <c r="F19" s="16" t="s">
        <v>330</v>
      </c>
      <c r="G19" s="12">
        <v>122000000</v>
      </c>
      <c r="H19" s="12">
        <v>0</v>
      </c>
      <c r="I19" s="12">
        <v>0</v>
      </c>
      <c r="J19" s="12">
        <v>0</v>
      </c>
      <c r="K19" s="12">
        <v>0</v>
      </c>
      <c r="L19" s="12">
        <v>0</v>
      </c>
      <c r="M19" s="12">
        <v>0</v>
      </c>
      <c r="N19" s="12">
        <v>0</v>
      </c>
      <c r="O19" s="12">
        <v>0</v>
      </c>
      <c r="P19" s="12">
        <v>0</v>
      </c>
      <c r="Q19" s="12">
        <v>0</v>
      </c>
      <c r="R19" s="12">
        <v>0</v>
      </c>
      <c r="S19" s="12">
        <v>0</v>
      </c>
      <c r="T19" s="12">
        <v>0</v>
      </c>
      <c r="U19" s="12">
        <v>0</v>
      </c>
      <c r="V19" s="19">
        <f t="shared" si="0"/>
        <v>122000000</v>
      </c>
      <c r="W19" s="22" t="s">
        <v>255</v>
      </c>
    </row>
    <row r="20" spans="2:23" ht="62.25">
      <c r="B20" s="25" t="s">
        <v>94</v>
      </c>
      <c r="C20" s="16" t="s">
        <v>95</v>
      </c>
      <c r="D20" s="23">
        <v>2016170010102</v>
      </c>
      <c r="E20" s="22" t="s">
        <v>344</v>
      </c>
      <c r="F20" s="16" t="s">
        <v>345</v>
      </c>
      <c r="G20" s="12">
        <v>6364084776</v>
      </c>
      <c r="H20" s="12">
        <v>0</v>
      </c>
      <c r="I20" s="12">
        <v>0</v>
      </c>
      <c r="J20" s="12">
        <v>0</v>
      </c>
      <c r="K20" s="12">
        <v>0</v>
      </c>
      <c r="L20" s="12">
        <v>0</v>
      </c>
      <c r="M20" s="12">
        <v>0</v>
      </c>
      <c r="N20" s="12">
        <v>0</v>
      </c>
      <c r="O20" s="12">
        <v>0</v>
      </c>
      <c r="P20" s="12">
        <v>0</v>
      </c>
      <c r="Q20" s="12">
        <v>0</v>
      </c>
      <c r="R20" s="12">
        <v>0</v>
      </c>
      <c r="S20" s="12">
        <v>0</v>
      </c>
      <c r="T20" s="12">
        <v>0</v>
      </c>
      <c r="U20" s="12">
        <v>0</v>
      </c>
      <c r="V20" s="19">
        <f t="shared" si="0"/>
        <v>6364084776</v>
      </c>
      <c r="W20" s="22" t="s">
        <v>346</v>
      </c>
    </row>
    <row r="21" spans="2:23" ht="46.5">
      <c r="B21" s="25" t="s">
        <v>389</v>
      </c>
      <c r="C21" s="16" t="s">
        <v>158</v>
      </c>
      <c r="D21" s="23">
        <v>2016170010045</v>
      </c>
      <c r="E21" s="22" t="s">
        <v>390</v>
      </c>
      <c r="F21" s="22" t="s">
        <v>391</v>
      </c>
      <c r="G21" s="12">
        <v>99483543</v>
      </c>
      <c r="H21" s="12">
        <v>0</v>
      </c>
      <c r="I21" s="12">
        <v>0</v>
      </c>
      <c r="J21" s="12">
        <v>0</v>
      </c>
      <c r="K21" s="12">
        <v>0</v>
      </c>
      <c r="L21" s="12">
        <v>0</v>
      </c>
      <c r="M21" s="12">
        <v>0</v>
      </c>
      <c r="N21" s="12">
        <v>0</v>
      </c>
      <c r="O21" s="12">
        <v>0</v>
      </c>
      <c r="P21" s="12">
        <v>0</v>
      </c>
      <c r="Q21" s="12">
        <v>0</v>
      </c>
      <c r="R21" s="12">
        <v>0</v>
      </c>
      <c r="S21" s="12">
        <v>0</v>
      </c>
      <c r="T21" s="12">
        <v>0</v>
      </c>
      <c r="U21" s="12">
        <v>0</v>
      </c>
      <c r="V21" s="19">
        <f t="shared" si="0"/>
        <v>99483543</v>
      </c>
      <c r="W21" s="22" t="s">
        <v>423</v>
      </c>
    </row>
    <row r="22" spans="2:23" ht="30.75">
      <c r="B22" s="25" t="s">
        <v>389</v>
      </c>
      <c r="C22" s="16" t="s">
        <v>161</v>
      </c>
      <c r="D22" s="23">
        <v>2016170010133</v>
      </c>
      <c r="E22" s="22" t="s">
        <v>397</v>
      </c>
      <c r="F22" s="22" t="s">
        <v>398</v>
      </c>
      <c r="G22" s="12">
        <v>394050000</v>
      </c>
      <c r="H22" s="12">
        <v>0</v>
      </c>
      <c r="I22" s="12">
        <v>0</v>
      </c>
      <c r="J22" s="12">
        <v>0</v>
      </c>
      <c r="K22" s="12">
        <v>0</v>
      </c>
      <c r="L22" s="12">
        <v>0</v>
      </c>
      <c r="M22" s="12">
        <v>0</v>
      </c>
      <c r="N22" s="12">
        <v>0</v>
      </c>
      <c r="O22" s="12">
        <v>0</v>
      </c>
      <c r="P22" s="12">
        <v>0</v>
      </c>
      <c r="Q22" s="12">
        <v>0</v>
      </c>
      <c r="R22" s="12">
        <v>0</v>
      </c>
      <c r="S22" s="12">
        <v>0</v>
      </c>
      <c r="T22" s="12">
        <v>0</v>
      </c>
      <c r="U22" s="12">
        <v>0</v>
      </c>
      <c r="V22" s="19">
        <f t="shared" si="0"/>
        <v>394050000</v>
      </c>
      <c r="W22" s="22" t="s">
        <v>423</v>
      </c>
    </row>
    <row r="23" spans="2:23" ht="78">
      <c r="B23" s="25" t="s">
        <v>389</v>
      </c>
      <c r="C23" s="16" t="s">
        <v>428</v>
      </c>
      <c r="D23" s="23">
        <v>2016170010128</v>
      </c>
      <c r="E23" s="22" t="s">
        <v>429</v>
      </c>
      <c r="F23" s="22" t="s">
        <v>396</v>
      </c>
      <c r="G23" s="12">
        <v>0</v>
      </c>
      <c r="H23" s="12">
        <v>0</v>
      </c>
      <c r="I23" s="12">
        <v>0</v>
      </c>
      <c r="J23" s="12">
        <v>0</v>
      </c>
      <c r="K23" s="12">
        <v>0</v>
      </c>
      <c r="L23" s="12">
        <v>0</v>
      </c>
      <c r="M23" s="12">
        <v>0</v>
      </c>
      <c r="N23" s="12">
        <v>0</v>
      </c>
      <c r="O23" s="12">
        <v>0</v>
      </c>
      <c r="P23" s="12">
        <v>0</v>
      </c>
      <c r="Q23" s="12">
        <v>0</v>
      </c>
      <c r="R23" s="12">
        <v>0</v>
      </c>
      <c r="S23" s="12">
        <v>0</v>
      </c>
      <c r="T23" s="12">
        <v>0</v>
      </c>
      <c r="U23" s="12">
        <v>0</v>
      </c>
      <c r="V23" s="19">
        <f t="shared" si="0"/>
        <v>0</v>
      </c>
      <c r="W23" s="22" t="s">
        <v>423</v>
      </c>
    </row>
    <row r="24" spans="2:23" ht="46.5">
      <c r="B24" s="25" t="s">
        <v>389</v>
      </c>
      <c r="C24" s="16" t="s">
        <v>161</v>
      </c>
      <c r="D24" s="23">
        <v>2016170010134</v>
      </c>
      <c r="E24" s="22" t="s">
        <v>397</v>
      </c>
      <c r="F24" s="22" t="s">
        <v>399</v>
      </c>
      <c r="G24" s="12">
        <v>1835000000</v>
      </c>
      <c r="H24" s="12">
        <v>0</v>
      </c>
      <c r="I24" s="12">
        <v>0</v>
      </c>
      <c r="J24" s="12">
        <v>0</v>
      </c>
      <c r="K24" s="12">
        <v>0</v>
      </c>
      <c r="L24" s="12">
        <v>0</v>
      </c>
      <c r="M24" s="12">
        <v>0</v>
      </c>
      <c r="N24" s="12">
        <v>0</v>
      </c>
      <c r="O24" s="12">
        <v>0</v>
      </c>
      <c r="P24" s="12">
        <v>0</v>
      </c>
      <c r="Q24" s="12">
        <v>0</v>
      </c>
      <c r="R24" s="12">
        <v>0</v>
      </c>
      <c r="S24" s="12">
        <v>0</v>
      </c>
      <c r="T24" s="12">
        <v>0</v>
      </c>
      <c r="U24" s="12">
        <v>0</v>
      </c>
      <c r="V24" s="19">
        <f t="shared" si="0"/>
        <v>1835000000</v>
      </c>
      <c r="W24" s="22" t="s">
        <v>407</v>
      </c>
    </row>
    <row r="25" spans="2:23" ht="46.5">
      <c r="B25" s="32" t="s">
        <v>157</v>
      </c>
      <c r="C25" s="16" t="s">
        <v>158</v>
      </c>
      <c r="D25" s="31">
        <v>2016170010044</v>
      </c>
      <c r="E25" s="33" t="s">
        <v>159</v>
      </c>
      <c r="F25" s="22" t="s">
        <v>160</v>
      </c>
      <c r="G25" s="12">
        <v>246574699</v>
      </c>
      <c r="H25" s="12">
        <v>0</v>
      </c>
      <c r="I25" s="12">
        <v>0</v>
      </c>
      <c r="J25" s="12">
        <v>0</v>
      </c>
      <c r="K25" s="12">
        <v>0</v>
      </c>
      <c r="L25" s="12">
        <v>0</v>
      </c>
      <c r="M25" s="12">
        <v>0</v>
      </c>
      <c r="N25" s="12">
        <v>0</v>
      </c>
      <c r="O25" s="12">
        <v>0</v>
      </c>
      <c r="P25" s="12">
        <v>0</v>
      </c>
      <c r="Q25" s="12">
        <v>0</v>
      </c>
      <c r="R25" s="12">
        <v>0</v>
      </c>
      <c r="S25" s="12">
        <v>0</v>
      </c>
      <c r="T25" s="12">
        <v>0</v>
      </c>
      <c r="U25" s="12">
        <v>0</v>
      </c>
      <c r="V25" s="19">
        <f t="shared" si="0"/>
        <v>246574699</v>
      </c>
      <c r="W25" s="22" t="s">
        <v>346</v>
      </c>
    </row>
    <row r="26" spans="2:23" ht="46.5">
      <c r="B26" s="32" t="s">
        <v>157</v>
      </c>
      <c r="C26" s="33" t="s">
        <v>161</v>
      </c>
      <c r="D26" s="31">
        <v>2016170010134</v>
      </c>
      <c r="E26" s="33" t="s">
        <v>400</v>
      </c>
      <c r="F26" s="34" t="s">
        <v>399</v>
      </c>
      <c r="G26" s="12">
        <v>0</v>
      </c>
      <c r="H26" s="12">
        <v>0</v>
      </c>
      <c r="I26" s="12">
        <v>0</v>
      </c>
      <c r="J26" s="12">
        <v>0</v>
      </c>
      <c r="K26" s="12">
        <v>0</v>
      </c>
      <c r="L26" s="12">
        <v>0</v>
      </c>
      <c r="M26" s="12">
        <v>0</v>
      </c>
      <c r="N26" s="12">
        <v>0</v>
      </c>
      <c r="O26" s="12">
        <v>0</v>
      </c>
      <c r="P26" s="12">
        <v>0</v>
      </c>
      <c r="Q26" s="12">
        <v>0</v>
      </c>
      <c r="R26" s="12">
        <v>0</v>
      </c>
      <c r="S26" s="12">
        <v>0</v>
      </c>
      <c r="T26" s="12">
        <v>0</v>
      </c>
      <c r="U26" s="12">
        <v>0</v>
      </c>
      <c r="V26" s="19">
        <f t="shared" si="0"/>
        <v>0</v>
      </c>
      <c r="W26" s="22" t="s">
        <v>420</v>
      </c>
    </row>
    <row r="27" spans="2:23" ht="30.75">
      <c r="B27" s="32" t="s">
        <v>401</v>
      </c>
      <c r="C27" s="33" t="s">
        <v>402</v>
      </c>
      <c r="D27" s="31">
        <v>2016170010135</v>
      </c>
      <c r="E27" s="33" t="s">
        <v>403</v>
      </c>
      <c r="F27" s="36" t="s">
        <v>404</v>
      </c>
      <c r="G27" s="12">
        <v>53250000</v>
      </c>
      <c r="H27" s="12">
        <v>0</v>
      </c>
      <c r="I27" s="12">
        <v>0</v>
      </c>
      <c r="J27" s="12">
        <v>0</v>
      </c>
      <c r="K27" s="12">
        <v>0</v>
      </c>
      <c r="L27" s="12">
        <v>0</v>
      </c>
      <c r="M27" s="12">
        <v>0</v>
      </c>
      <c r="N27" s="12">
        <v>0</v>
      </c>
      <c r="O27" s="12">
        <v>0</v>
      </c>
      <c r="P27" s="12">
        <v>0</v>
      </c>
      <c r="Q27" s="12">
        <v>0</v>
      </c>
      <c r="R27" s="12">
        <v>0</v>
      </c>
      <c r="S27" s="12">
        <v>0</v>
      </c>
      <c r="T27" s="12">
        <v>0</v>
      </c>
      <c r="U27" s="12">
        <v>300000000</v>
      </c>
      <c r="V27" s="19">
        <f t="shared" si="0"/>
        <v>353250000</v>
      </c>
      <c r="W27" s="22" t="s">
        <v>407</v>
      </c>
    </row>
    <row r="28" spans="2:23" ht="62.25">
      <c r="B28" s="32" t="s">
        <v>157</v>
      </c>
      <c r="C28" s="33" t="s">
        <v>161</v>
      </c>
      <c r="D28" s="31">
        <v>2016170010136</v>
      </c>
      <c r="E28" s="33" t="s">
        <v>405</v>
      </c>
      <c r="F28" s="33" t="s">
        <v>406</v>
      </c>
      <c r="G28" s="12">
        <v>1501724923</v>
      </c>
      <c r="H28" s="12">
        <v>0</v>
      </c>
      <c r="I28" s="12">
        <v>0</v>
      </c>
      <c r="J28" s="12">
        <v>0</v>
      </c>
      <c r="K28" s="12">
        <v>0</v>
      </c>
      <c r="L28" s="12">
        <v>0</v>
      </c>
      <c r="M28" s="12">
        <v>0</v>
      </c>
      <c r="N28" s="12">
        <v>0</v>
      </c>
      <c r="O28" s="12">
        <v>0</v>
      </c>
      <c r="P28" s="12">
        <v>0</v>
      </c>
      <c r="Q28" s="12">
        <v>0</v>
      </c>
      <c r="R28" s="12">
        <v>0</v>
      </c>
      <c r="S28" s="12">
        <v>0</v>
      </c>
      <c r="T28" s="12">
        <v>0</v>
      </c>
      <c r="U28" s="12">
        <v>0</v>
      </c>
      <c r="V28" s="19">
        <f t="shared" si="0"/>
        <v>1501724923</v>
      </c>
      <c r="W28" s="22" t="s">
        <v>407</v>
      </c>
    </row>
    <row r="29" spans="2:23" ht="62.25">
      <c r="B29" s="32" t="s">
        <v>236</v>
      </c>
      <c r="C29" s="33" t="s">
        <v>161</v>
      </c>
      <c r="D29" s="31">
        <v>2016170010153</v>
      </c>
      <c r="E29" s="33" t="s">
        <v>405</v>
      </c>
      <c r="F29" s="33" t="s">
        <v>406</v>
      </c>
      <c r="G29" s="12">
        <v>50000000</v>
      </c>
      <c r="H29" s="12">
        <v>0</v>
      </c>
      <c r="I29" s="12">
        <v>0</v>
      </c>
      <c r="J29" s="12">
        <v>0</v>
      </c>
      <c r="K29" s="12">
        <v>0</v>
      </c>
      <c r="L29" s="12">
        <v>0</v>
      </c>
      <c r="M29" s="12">
        <v>0</v>
      </c>
      <c r="N29" s="12">
        <v>0</v>
      </c>
      <c r="O29" s="12">
        <v>0</v>
      </c>
      <c r="P29" s="12">
        <v>0</v>
      </c>
      <c r="Q29" s="12">
        <v>0</v>
      </c>
      <c r="R29" s="12">
        <v>0</v>
      </c>
      <c r="S29" s="12">
        <v>0</v>
      </c>
      <c r="T29" s="12">
        <v>0</v>
      </c>
      <c r="U29" s="12">
        <v>0</v>
      </c>
      <c r="V29" s="19">
        <f>SUM(G29:U29)</f>
        <v>50000000</v>
      </c>
      <c r="W29" s="22" t="s">
        <v>255</v>
      </c>
    </row>
    <row r="30" spans="7:22" ht="27" customHeight="1">
      <c r="G30" s="134">
        <f>SUBTOTAL(9,G3:G29)</f>
        <v>17268879140.239998</v>
      </c>
      <c r="H30" s="134">
        <f aca="true" t="shared" si="1" ref="H30:U30">SUBTOTAL(9,H3:H29)</f>
        <v>0</v>
      </c>
      <c r="I30" s="134">
        <f t="shared" si="1"/>
        <v>0</v>
      </c>
      <c r="J30" s="134">
        <f t="shared" si="1"/>
        <v>0</v>
      </c>
      <c r="K30" s="134">
        <f t="shared" si="1"/>
        <v>0</v>
      </c>
      <c r="L30" s="134">
        <f t="shared" si="1"/>
        <v>0</v>
      </c>
      <c r="M30" s="134">
        <f t="shared" si="1"/>
        <v>0</v>
      </c>
      <c r="N30" s="134">
        <f t="shared" si="1"/>
        <v>0</v>
      </c>
      <c r="O30" s="134">
        <f t="shared" si="1"/>
        <v>0</v>
      </c>
      <c r="P30" s="134">
        <f t="shared" si="1"/>
        <v>0</v>
      </c>
      <c r="Q30" s="134">
        <f t="shared" si="1"/>
        <v>0</v>
      </c>
      <c r="R30" s="134">
        <f t="shared" si="1"/>
        <v>0</v>
      </c>
      <c r="S30" s="134">
        <f t="shared" si="1"/>
        <v>0</v>
      </c>
      <c r="T30" s="134">
        <f t="shared" si="1"/>
        <v>0</v>
      </c>
      <c r="U30" s="134">
        <f t="shared" si="1"/>
        <v>3841804227</v>
      </c>
      <c r="V30" s="134">
        <f>SUBTOTAL(9,V3:V29)</f>
        <v>21110683367.239998</v>
      </c>
    </row>
    <row r="32" ht="24.75">
      <c r="V32" s="134">
        <v>6366470291</v>
      </c>
    </row>
    <row r="33" ht="24.75">
      <c r="V33" s="134">
        <v>4524195250</v>
      </c>
    </row>
    <row r="34" ht="24.75">
      <c r="V34" s="134">
        <v>389818800</v>
      </c>
    </row>
    <row r="35" ht="24.75">
      <c r="V35" s="134">
        <v>8516684974</v>
      </c>
    </row>
    <row r="36" ht="24.75">
      <c r="V36" s="134">
        <v>1313514052</v>
      </c>
    </row>
    <row r="37" ht="24.75">
      <c r="V37" s="134">
        <f>SUBTOTAL(9,V32:V36)</f>
        <v>21110683367</v>
      </c>
    </row>
    <row r="38" ht="24.75">
      <c r="V38" s="137">
        <f>+V30-V37</f>
        <v>0.23999786376953125</v>
      </c>
    </row>
    <row r="39" ht="24.75">
      <c r="V39" s="134"/>
    </row>
    <row r="40" ht="24.75">
      <c r="V40" s="134"/>
    </row>
    <row r="41" ht="24.75">
      <c r="V41" s="134"/>
    </row>
    <row r="42" ht="24.75">
      <c r="V42" s="134"/>
    </row>
  </sheetData>
  <sheetProtection/>
  <autoFilter ref="B2:W29"/>
  <mergeCells count="2">
    <mergeCell ref="B1:F1"/>
    <mergeCell ref="G1:V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33CC"/>
  </sheetPr>
  <dimension ref="B1:W36"/>
  <sheetViews>
    <sheetView zoomScale="50" zoomScaleNormal="50" zoomScalePageLayoutView="0" workbookViewId="0" topLeftCell="A16">
      <selection activeCell="J28" sqref="J28"/>
    </sheetView>
  </sheetViews>
  <sheetFormatPr defaultColWidth="11.421875" defaultRowHeight="15"/>
  <cols>
    <col min="2" max="2" width="18.00390625" style="0" customWidth="1"/>
    <col min="3" max="3" width="55.8515625" style="0" hidden="1" customWidth="1"/>
    <col min="4" max="4" width="22.421875" style="0" customWidth="1"/>
    <col min="5" max="6" width="80.8515625" style="0" hidden="1" customWidth="1"/>
    <col min="7" max="7" width="28.7109375" style="0" customWidth="1"/>
    <col min="8" max="8" width="22.421875" style="0" customWidth="1"/>
    <col min="9" max="9" width="26.421875" style="0" customWidth="1"/>
    <col min="10" max="11" width="22.421875" style="0" customWidth="1"/>
    <col min="12" max="12" width="26.421875" style="0" customWidth="1"/>
    <col min="13" max="13" width="22.421875" style="0" hidden="1" customWidth="1"/>
    <col min="14" max="14" width="22.421875" style="0" customWidth="1"/>
    <col min="15" max="15" width="22.421875" style="0" hidden="1" customWidth="1"/>
    <col min="16" max="16" width="25.28125" style="0" customWidth="1"/>
    <col min="17" max="17" width="22.421875" style="0" hidden="1" customWidth="1"/>
    <col min="18" max="19" width="22.421875" style="0" customWidth="1"/>
    <col min="20" max="20" width="28.7109375" style="0" hidden="1" customWidth="1"/>
    <col min="21" max="21" width="27.140625" style="0" customWidth="1"/>
    <col min="22" max="22" width="31.28125" style="0" customWidth="1"/>
    <col min="23" max="23" width="25.8515625" style="0" customWidth="1"/>
  </cols>
  <sheetData>
    <row r="1" spans="2:23" ht="24" thickBot="1">
      <c r="B1" s="191" t="s">
        <v>0</v>
      </c>
      <c r="C1" s="192"/>
      <c r="D1" s="192"/>
      <c r="E1" s="192"/>
      <c r="F1" s="193"/>
      <c r="G1" s="194" t="s">
        <v>1</v>
      </c>
      <c r="H1" s="195"/>
      <c r="I1" s="195"/>
      <c r="J1" s="195"/>
      <c r="K1" s="195"/>
      <c r="L1" s="196"/>
      <c r="M1" s="197"/>
      <c r="N1" s="198"/>
      <c r="O1" s="199"/>
      <c r="P1" s="200"/>
      <c r="Q1" s="197"/>
      <c r="R1" s="199"/>
      <c r="S1" s="194"/>
      <c r="T1" s="195"/>
      <c r="U1" s="195"/>
      <c r="V1" s="193"/>
      <c r="W1" s="67" t="s">
        <v>2</v>
      </c>
    </row>
    <row r="2" spans="2:23" ht="93.75" thickBot="1">
      <c r="B2" s="68" t="s">
        <v>3</v>
      </c>
      <c r="C2" s="68" t="s">
        <v>4</v>
      </c>
      <c r="D2" s="69" t="s">
        <v>5</v>
      </c>
      <c r="E2" s="68" t="s">
        <v>6</v>
      </c>
      <c r="F2" s="68" t="s">
        <v>7</v>
      </c>
      <c r="G2" s="70" t="s">
        <v>8</v>
      </c>
      <c r="H2" s="70" t="s">
        <v>9</v>
      </c>
      <c r="I2" s="70" t="s">
        <v>10</v>
      </c>
      <c r="J2" s="70" t="s">
        <v>11</v>
      </c>
      <c r="K2" s="70" t="s">
        <v>12</v>
      </c>
      <c r="L2" s="70" t="s">
        <v>13</v>
      </c>
      <c r="M2" s="70" t="s">
        <v>14</v>
      </c>
      <c r="N2" s="70" t="s">
        <v>15</v>
      </c>
      <c r="O2" s="70" t="s">
        <v>16</v>
      </c>
      <c r="P2" s="70" t="s">
        <v>17</v>
      </c>
      <c r="Q2" s="70" t="s">
        <v>18</v>
      </c>
      <c r="R2" s="70" t="s">
        <v>19</v>
      </c>
      <c r="S2" s="70" t="s">
        <v>20</v>
      </c>
      <c r="T2" s="70" t="s">
        <v>21</v>
      </c>
      <c r="U2" s="70" t="s">
        <v>22</v>
      </c>
      <c r="V2" s="67" t="s">
        <v>23</v>
      </c>
      <c r="W2" s="67" t="s">
        <v>24</v>
      </c>
    </row>
    <row r="3" spans="2:23" ht="62.25">
      <c r="B3" s="27" t="s">
        <v>133</v>
      </c>
      <c r="C3" s="16" t="s">
        <v>134</v>
      </c>
      <c r="D3" s="23">
        <v>2016170010036</v>
      </c>
      <c r="E3" s="22" t="s">
        <v>135</v>
      </c>
      <c r="F3" s="22" t="s">
        <v>136</v>
      </c>
      <c r="G3" s="12">
        <v>0</v>
      </c>
      <c r="H3" s="12">
        <v>0</v>
      </c>
      <c r="I3" s="12">
        <v>0</v>
      </c>
      <c r="J3" s="12">
        <v>0</v>
      </c>
      <c r="K3" s="12">
        <v>0</v>
      </c>
      <c r="L3" s="12">
        <v>0</v>
      </c>
      <c r="M3" s="12">
        <v>0</v>
      </c>
      <c r="N3" s="12">
        <v>0</v>
      </c>
      <c r="O3" s="12">
        <v>0</v>
      </c>
      <c r="P3" s="12">
        <v>0</v>
      </c>
      <c r="Q3" s="12">
        <v>0</v>
      </c>
      <c r="R3" s="12">
        <v>0</v>
      </c>
      <c r="S3" s="12">
        <v>0</v>
      </c>
      <c r="T3" s="12">
        <v>0</v>
      </c>
      <c r="U3" s="12">
        <v>226500000</v>
      </c>
      <c r="V3" s="19">
        <f>SUM(G3:U3)</f>
        <v>226500000</v>
      </c>
      <c r="W3" s="22" t="s">
        <v>419</v>
      </c>
    </row>
    <row r="4" spans="2:23" ht="62.25">
      <c r="B4" s="27" t="s">
        <v>133</v>
      </c>
      <c r="C4" s="16" t="s">
        <v>134</v>
      </c>
      <c r="D4" s="23">
        <v>2016170010037</v>
      </c>
      <c r="E4" s="22" t="s">
        <v>137</v>
      </c>
      <c r="F4" s="22" t="s">
        <v>138</v>
      </c>
      <c r="G4" s="12">
        <v>0</v>
      </c>
      <c r="H4" s="12">
        <v>0</v>
      </c>
      <c r="I4" s="12">
        <v>0</v>
      </c>
      <c r="J4" s="12">
        <v>0</v>
      </c>
      <c r="K4" s="12">
        <v>0</v>
      </c>
      <c r="L4" s="12">
        <v>0</v>
      </c>
      <c r="M4" s="12">
        <v>0</v>
      </c>
      <c r="N4" s="12">
        <v>0</v>
      </c>
      <c r="O4" s="12">
        <v>0</v>
      </c>
      <c r="P4" s="12">
        <v>0</v>
      </c>
      <c r="Q4" s="12">
        <v>0</v>
      </c>
      <c r="R4" s="12">
        <v>0</v>
      </c>
      <c r="S4" s="12">
        <v>0</v>
      </c>
      <c r="T4" s="12">
        <v>0</v>
      </c>
      <c r="U4" s="12">
        <v>2833487161</v>
      </c>
      <c r="V4" s="19">
        <f aca="true" t="shared" si="0" ref="V4:V22">SUM(G4:U4)</f>
        <v>2833487161</v>
      </c>
      <c r="W4" s="22" t="s">
        <v>419</v>
      </c>
    </row>
    <row r="5" spans="2:23" ht="62.25">
      <c r="B5" s="27" t="s">
        <v>133</v>
      </c>
      <c r="C5" s="16" t="s">
        <v>134</v>
      </c>
      <c r="D5" s="23">
        <v>2016170010038</v>
      </c>
      <c r="E5" s="22" t="s">
        <v>139</v>
      </c>
      <c r="F5" s="22" t="s">
        <v>140</v>
      </c>
      <c r="G5" s="12">
        <v>50200000</v>
      </c>
      <c r="H5" s="12">
        <v>0</v>
      </c>
      <c r="I5" s="12">
        <v>0</v>
      </c>
      <c r="J5" s="12">
        <v>0</v>
      </c>
      <c r="K5" s="12">
        <v>0</v>
      </c>
      <c r="L5" s="12">
        <v>0</v>
      </c>
      <c r="M5" s="12">
        <v>0</v>
      </c>
      <c r="N5" s="12">
        <v>0</v>
      </c>
      <c r="O5" s="12">
        <v>0</v>
      </c>
      <c r="P5" s="12">
        <v>0</v>
      </c>
      <c r="Q5" s="12">
        <v>0</v>
      </c>
      <c r="R5" s="12">
        <v>0</v>
      </c>
      <c r="S5" s="12">
        <v>0</v>
      </c>
      <c r="T5" s="12">
        <v>0</v>
      </c>
      <c r="U5" s="12">
        <v>320250000</v>
      </c>
      <c r="V5" s="19">
        <f t="shared" si="0"/>
        <v>370450000</v>
      </c>
      <c r="W5" s="22" t="s">
        <v>419</v>
      </c>
    </row>
    <row r="6" spans="2:23" ht="62.25">
      <c r="B6" s="27" t="s">
        <v>133</v>
      </c>
      <c r="C6" s="16" t="s">
        <v>134</v>
      </c>
      <c r="D6" s="23">
        <v>2016170010039</v>
      </c>
      <c r="E6" s="22" t="s">
        <v>141</v>
      </c>
      <c r="F6" s="22" t="s">
        <v>142</v>
      </c>
      <c r="G6" s="12">
        <v>0</v>
      </c>
      <c r="H6" s="12">
        <v>0</v>
      </c>
      <c r="I6" s="12">
        <v>0</v>
      </c>
      <c r="J6" s="12">
        <v>0</v>
      </c>
      <c r="K6" s="12">
        <v>0</v>
      </c>
      <c r="L6" s="12">
        <v>0</v>
      </c>
      <c r="M6" s="12">
        <v>0</v>
      </c>
      <c r="N6" s="12">
        <v>0</v>
      </c>
      <c r="O6" s="12">
        <v>0</v>
      </c>
      <c r="P6" s="12">
        <v>0</v>
      </c>
      <c r="Q6" s="12">
        <v>0</v>
      </c>
      <c r="R6" s="12">
        <v>0</v>
      </c>
      <c r="S6" s="12">
        <v>0</v>
      </c>
      <c r="T6" s="12">
        <v>0</v>
      </c>
      <c r="U6" s="12">
        <v>293038494</v>
      </c>
      <c r="V6" s="19">
        <f t="shared" si="0"/>
        <v>293038494</v>
      </c>
      <c r="W6" s="22" t="s">
        <v>419</v>
      </c>
    </row>
    <row r="7" spans="2:23" ht="62.25">
      <c r="B7" s="27" t="s">
        <v>133</v>
      </c>
      <c r="C7" s="16" t="s">
        <v>134</v>
      </c>
      <c r="D7" s="23">
        <v>2016170010040</v>
      </c>
      <c r="E7" s="22" t="s">
        <v>143</v>
      </c>
      <c r="F7" s="22" t="s">
        <v>144</v>
      </c>
      <c r="G7" s="12">
        <v>0</v>
      </c>
      <c r="H7" s="12">
        <v>0</v>
      </c>
      <c r="I7" s="12">
        <v>0</v>
      </c>
      <c r="J7" s="12">
        <v>0</v>
      </c>
      <c r="K7" s="12">
        <v>0</v>
      </c>
      <c r="L7" s="12">
        <v>0</v>
      </c>
      <c r="M7" s="12">
        <v>0</v>
      </c>
      <c r="N7" s="12">
        <v>0</v>
      </c>
      <c r="O7" s="12">
        <v>0</v>
      </c>
      <c r="P7" s="12">
        <v>0</v>
      </c>
      <c r="Q7" s="12">
        <v>0</v>
      </c>
      <c r="R7" s="12">
        <v>0</v>
      </c>
      <c r="S7" s="12">
        <v>0</v>
      </c>
      <c r="T7" s="12">
        <v>0</v>
      </c>
      <c r="U7" s="12">
        <v>760000000</v>
      </c>
      <c r="V7" s="19">
        <f t="shared" si="0"/>
        <v>760000000</v>
      </c>
      <c r="W7" s="22" t="s">
        <v>419</v>
      </c>
    </row>
    <row r="8" spans="2:23" ht="30.75">
      <c r="B8" s="27" t="s">
        <v>314</v>
      </c>
      <c r="C8" s="16" t="s">
        <v>315</v>
      </c>
      <c r="D8" s="23">
        <v>2016170010091</v>
      </c>
      <c r="E8" s="22" t="s">
        <v>316</v>
      </c>
      <c r="F8" s="16" t="s">
        <v>317</v>
      </c>
      <c r="G8" s="12">
        <v>35000000</v>
      </c>
      <c r="H8" s="12">
        <v>0</v>
      </c>
      <c r="I8" s="12">
        <v>0</v>
      </c>
      <c r="J8" s="12">
        <v>0</v>
      </c>
      <c r="K8" s="12">
        <v>0</v>
      </c>
      <c r="L8" s="12">
        <v>0</v>
      </c>
      <c r="M8" s="12">
        <v>0</v>
      </c>
      <c r="N8" s="12">
        <v>0</v>
      </c>
      <c r="O8" s="12">
        <v>0</v>
      </c>
      <c r="P8" s="12">
        <v>0</v>
      </c>
      <c r="Q8" s="12">
        <v>0</v>
      </c>
      <c r="R8" s="12">
        <v>0</v>
      </c>
      <c r="S8" s="12">
        <v>0</v>
      </c>
      <c r="T8" s="12">
        <v>0</v>
      </c>
      <c r="U8" s="12">
        <v>0</v>
      </c>
      <c r="V8" s="19">
        <f t="shared" si="0"/>
        <v>35000000</v>
      </c>
      <c r="W8" s="22" t="s">
        <v>423</v>
      </c>
    </row>
    <row r="9" spans="2:23" ht="46.5">
      <c r="B9" s="27" t="s">
        <v>331</v>
      </c>
      <c r="C9" s="16" t="s">
        <v>332</v>
      </c>
      <c r="D9" s="23">
        <v>2016170010097</v>
      </c>
      <c r="E9" s="22" t="s">
        <v>333</v>
      </c>
      <c r="F9" s="16" t="s">
        <v>334</v>
      </c>
      <c r="G9" s="12">
        <v>0</v>
      </c>
      <c r="H9" s="12">
        <v>0</v>
      </c>
      <c r="I9" s="12">
        <v>0</v>
      </c>
      <c r="J9" s="12">
        <v>0</v>
      </c>
      <c r="K9" s="12">
        <v>0</v>
      </c>
      <c r="L9" s="12">
        <v>0</v>
      </c>
      <c r="M9" s="12">
        <v>0</v>
      </c>
      <c r="N9" s="12">
        <v>0</v>
      </c>
      <c r="O9" s="12">
        <v>0</v>
      </c>
      <c r="P9" s="12">
        <v>0</v>
      </c>
      <c r="Q9" s="12">
        <v>0</v>
      </c>
      <c r="R9" s="12">
        <v>0</v>
      </c>
      <c r="S9" s="12">
        <v>0</v>
      </c>
      <c r="T9" s="12">
        <v>0</v>
      </c>
      <c r="U9" s="12">
        <v>1500000000</v>
      </c>
      <c r="V9" s="19">
        <f t="shared" si="0"/>
        <v>1500000000</v>
      </c>
      <c r="W9" s="22" t="s">
        <v>335</v>
      </c>
    </row>
    <row r="10" spans="2:23" ht="30.75">
      <c r="B10" s="27" t="s">
        <v>331</v>
      </c>
      <c r="C10" s="16" t="s">
        <v>332</v>
      </c>
      <c r="D10" s="23">
        <v>2016170010098</v>
      </c>
      <c r="E10" s="22" t="s">
        <v>336</v>
      </c>
      <c r="F10" s="16" t="s">
        <v>337</v>
      </c>
      <c r="G10" s="12">
        <v>5000000</v>
      </c>
      <c r="H10" s="12">
        <v>0</v>
      </c>
      <c r="I10" s="12">
        <v>0</v>
      </c>
      <c r="J10" s="12">
        <v>0</v>
      </c>
      <c r="K10" s="12">
        <v>0</v>
      </c>
      <c r="L10" s="12">
        <v>0</v>
      </c>
      <c r="M10" s="12">
        <v>0</v>
      </c>
      <c r="N10" s="12">
        <v>0</v>
      </c>
      <c r="O10" s="12">
        <v>0</v>
      </c>
      <c r="P10" s="12">
        <v>0</v>
      </c>
      <c r="Q10" s="12">
        <v>0</v>
      </c>
      <c r="R10" s="12">
        <v>0</v>
      </c>
      <c r="S10" s="12">
        <v>0</v>
      </c>
      <c r="T10" s="12">
        <v>0</v>
      </c>
      <c r="U10" s="12">
        <v>0</v>
      </c>
      <c r="V10" s="19">
        <f t="shared" si="0"/>
        <v>5000000</v>
      </c>
      <c r="W10" s="22" t="s">
        <v>335</v>
      </c>
    </row>
    <row r="11" spans="2:23" ht="30.75">
      <c r="B11" s="27" t="s">
        <v>331</v>
      </c>
      <c r="C11" s="16" t="s">
        <v>332</v>
      </c>
      <c r="D11" s="23">
        <v>2016170010099</v>
      </c>
      <c r="E11" s="22" t="s">
        <v>338</v>
      </c>
      <c r="F11" s="16" t="s">
        <v>339</v>
      </c>
      <c r="G11" s="12">
        <v>366000000</v>
      </c>
      <c r="H11" s="12">
        <v>0</v>
      </c>
      <c r="I11" s="12">
        <v>0</v>
      </c>
      <c r="J11" s="12">
        <v>0</v>
      </c>
      <c r="K11" s="12">
        <v>0</v>
      </c>
      <c r="L11" s="12">
        <v>0</v>
      </c>
      <c r="M11" s="12">
        <v>0</v>
      </c>
      <c r="N11" s="12">
        <v>0</v>
      </c>
      <c r="O11" s="12">
        <v>0</v>
      </c>
      <c r="P11" s="12">
        <v>0</v>
      </c>
      <c r="Q11" s="12">
        <v>0</v>
      </c>
      <c r="R11" s="12">
        <v>0</v>
      </c>
      <c r="S11" s="12">
        <v>0</v>
      </c>
      <c r="T11" s="12">
        <v>0</v>
      </c>
      <c r="U11" s="12">
        <v>0</v>
      </c>
      <c r="V11" s="19">
        <f t="shared" si="0"/>
        <v>366000000</v>
      </c>
      <c r="W11" s="22" t="s">
        <v>335</v>
      </c>
    </row>
    <row r="12" spans="2:23" ht="30.75">
      <c r="B12" s="27" t="s">
        <v>331</v>
      </c>
      <c r="C12" s="16" t="s">
        <v>332</v>
      </c>
      <c r="D12" s="31">
        <v>2017170010146</v>
      </c>
      <c r="E12" s="22" t="s">
        <v>340</v>
      </c>
      <c r="F12" s="16" t="s">
        <v>341</v>
      </c>
      <c r="G12" s="12">
        <v>430000000</v>
      </c>
      <c r="H12" s="12">
        <v>0</v>
      </c>
      <c r="I12" s="12">
        <v>0</v>
      </c>
      <c r="J12" s="12">
        <v>0</v>
      </c>
      <c r="K12" s="12">
        <v>0</v>
      </c>
      <c r="L12" s="12">
        <v>0</v>
      </c>
      <c r="M12" s="12">
        <v>0</v>
      </c>
      <c r="N12" s="12">
        <v>0</v>
      </c>
      <c r="O12" s="12">
        <v>0</v>
      </c>
      <c r="P12" s="12">
        <v>0</v>
      </c>
      <c r="Q12" s="12">
        <v>0</v>
      </c>
      <c r="R12" s="12">
        <v>0</v>
      </c>
      <c r="S12" s="12">
        <v>0</v>
      </c>
      <c r="T12" s="12">
        <v>0</v>
      </c>
      <c r="U12" s="12">
        <v>0</v>
      </c>
      <c r="V12" s="19">
        <f t="shared" si="0"/>
        <v>430000000</v>
      </c>
      <c r="W12" s="22" t="s">
        <v>255</v>
      </c>
    </row>
    <row r="13" spans="2:23" ht="62.25">
      <c r="B13" s="27" t="s">
        <v>133</v>
      </c>
      <c r="C13" s="16" t="s">
        <v>134</v>
      </c>
      <c r="D13" s="23">
        <v>2016170010103</v>
      </c>
      <c r="E13" s="22" t="s">
        <v>347</v>
      </c>
      <c r="F13" s="16" t="s">
        <v>348</v>
      </c>
      <c r="G13" s="12">
        <v>0</v>
      </c>
      <c r="H13" s="12">
        <v>0</v>
      </c>
      <c r="I13" s="12">
        <v>0</v>
      </c>
      <c r="J13" s="12">
        <v>0</v>
      </c>
      <c r="K13" s="12">
        <v>0</v>
      </c>
      <c r="L13" s="12">
        <v>0</v>
      </c>
      <c r="M13" s="12">
        <v>0</v>
      </c>
      <c r="N13" s="12">
        <v>0</v>
      </c>
      <c r="O13" s="12">
        <v>0</v>
      </c>
      <c r="P13" s="12">
        <v>0</v>
      </c>
      <c r="Q13" s="12">
        <v>0</v>
      </c>
      <c r="R13" s="12">
        <v>0</v>
      </c>
      <c r="S13" s="12">
        <v>0</v>
      </c>
      <c r="T13" s="12">
        <v>0</v>
      </c>
      <c r="U13" s="12">
        <v>0</v>
      </c>
      <c r="V13" s="19">
        <f t="shared" si="0"/>
        <v>0</v>
      </c>
      <c r="W13" s="22" t="s">
        <v>346</v>
      </c>
    </row>
    <row r="14" spans="2:23" ht="62.25">
      <c r="B14" s="27" t="s">
        <v>133</v>
      </c>
      <c r="C14" s="16" t="s">
        <v>134</v>
      </c>
      <c r="D14" s="23">
        <v>2016170010104</v>
      </c>
      <c r="E14" s="22" t="s">
        <v>349</v>
      </c>
      <c r="F14" s="16" t="s">
        <v>350</v>
      </c>
      <c r="G14" s="12">
        <v>9300000000</v>
      </c>
      <c r="H14" s="12">
        <v>0</v>
      </c>
      <c r="I14" s="12">
        <v>0</v>
      </c>
      <c r="J14" s="12">
        <v>0</v>
      </c>
      <c r="K14" s="12">
        <v>0</v>
      </c>
      <c r="L14" s="12">
        <v>0</v>
      </c>
      <c r="M14" s="12">
        <v>0</v>
      </c>
      <c r="N14" s="12">
        <v>0</v>
      </c>
      <c r="O14" s="12">
        <v>0</v>
      </c>
      <c r="P14" s="12">
        <v>0</v>
      </c>
      <c r="Q14" s="12">
        <v>0</v>
      </c>
      <c r="R14" s="12">
        <v>0</v>
      </c>
      <c r="S14" s="12">
        <v>0</v>
      </c>
      <c r="T14" s="12">
        <v>0</v>
      </c>
      <c r="U14" s="12">
        <v>285723000</v>
      </c>
      <c r="V14" s="19">
        <f t="shared" si="0"/>
        <v>9585723000</v>
      </c>
      <c r="W14" s="22" t="s">
        <v>346</v>
      </c>
    </row>
    <row r="15" spans="2:23" ht="62.25">
      <c r="B15" s="27" t="s">
        <v>133</v>
      </c>
      <c r="C15" s="16" t="s">
        <v>134</v>
      </c>
      <c r="D15" s="23">
        <v>2016170010106</v>
      </c>
      <c r="E15" s="22" t="s">
        <v>351</v>
      </c>
      <c r="F15" s="16" t="s">
        <v>352</v>
      </c>
      <c r="G15" s="12">
        <v>4630000000</v>
      </c>
      <c r="H15" s="12">
        <v>0</v>
      </c>
      <c r="I15" s="12">
        <v>0</v>
      </c>
      <c r="J15" s="12">
        <v>0</v>
      </c>
      <c r="K15" s="12">
        <v>0</v>
      </c>
      <c r="L15" s="12">
        <v>0</v>
      </c>
      <c r="M15" s="12">
        <v>0</v>
      </c>
      <c r="N15" s="12">
        <v>0</v>
      </c>
      <c r="O15" s="12">
        <v>0</v>
      </c>
      <c r="P15" s="12">
        <v>0</v>
      </c>
      <c r="Q15" s="12">
        <v>0</v>
      </c>
      <c r="R15" s="12">
        <v>0</v>
      </c>
      <c r="S15" s="12">
        <v>0</v>
      </c>
      <c r="T15" s="12">
        <v>0</v>
      </c>
      <c r="U15" s="12">
        <v>0</v>
      </c>
      <c r="V15" s="19">
        <f t="shared" si="0"/>
        <v>4630000000</v>
      </c>
      <c r="W15" s="22" t="s">
        <v>346</v>
      </c>
    </row>
    <row r="16" spans="2:23" ht="62.25">
      <c r="B16" s="27" t="s">
        <v>357</v>
      </c>
      <c r="C16" s="22" t="s">
        <v>358</v>
      </c>
      <c r="D16" s="23">
        <v>2016170010110</v>
      </c>
      <c r="E16" s="22" t="s">
        <v>359</v>
      </c>
      <c r="F16" s="16" t="s">
        <v>360</v>
      </c>
      <c r="G16" s="12">
        <v>200000000</v>
      </c>
      <c r="H16" s="12">
        <v>0</v>
      </c>
      <c r="I16" s="12">
        <v>0</v>
      </c>
      <c r="J16" s="12">
        <v>0</v>
      </c>
      <c r="K16" s="12">
        <v>0</v>
      </c>
      <c r="L16" s="12">
        <v>0</v>
      </c>
      <c r="M16" s="12">
        <v>0</v>
      </c>
      <c r="N16" s="12">
        <v>0</v>
      </c>
      <c r="O16" s="12">
        <v>0</v>
      </c>
      <c r="P16" s="12">
        <v>0</v>
      </c>
      <c r="Q16" s="12">
        <v>0</v>
      </c>
      <c r="R16" s="12">
        <v>0</v>
      </c>
      <c r="S16" s="12">
        <v>0</v>
      </c>
      <c r="T16" s="12">
        <v>0</v>
      </c>
      <c r="U16" s="12">
        <v>113978000</v>
      </c>
      <c r="V16" s="19">
        <f t="shared" si="0"/>
        <v>313978000</v>
      </c>
      <c r="W16" s="22" t="s">
        <v>371</v>
      </c>
    </row>
    <row r="17" spans="2:23" ht="30.75">
      <c r="B17" s="27" t="s">
        <v>357</v>
      </c>
      <c r="C17" s="22" t="s">
        <v>358</v>
      </c>
      <c r="D17" s="23">
        <v>2016170010111</v>
      </c>
      <c r="E17" s="22" t="s">
        <v>361</v>
      </c>
      <c r="F17" s="22" t="s">
        <v>362</v>
      </c>
      <c r="G17" s="12">
        <v>0</v>
      </c>
      <c r="H17" s="12">
        <v>0</v>
      </c>
      <c r="I17" s="12">
        <v>2049859595</v>
      </c>
      <c r="J17" s="12">
        <v>0</v>
      </c>
      <c r="K17" s="12">
        <v>0</v>
      </c>
      <c r="L17" s="12">
        <v>0</v>
      </c>
      <c r="M17" s="12">
        <v>0</v>
      </c>
      <c r="N17" s="12">
        <v>0</v>
      </c>
      <c r="O17" s="12">
        <v>0</v>
      </c>
      <c r="P17" s="12">
        <v>0</v>
      </c>
      <c r="Q17" s="12">
        <v>0</v>
      </c>
      <c r="R17" s="12">
        <v>0</v>
      </c>
      <c r="S17" s="12">
        <v>0</v>
      </c>
      <c r="T17" s="12">
        <v>0</v>
      </c>
      <c r="U17" s="12">
        <v>0</v>
      </c>
      <c r="V17" s="19">
        <f t="shared" si="0"/>
        <v>2049859595</v>
      </c>
      <c r="W17" s="22" t="s">
        <v>407</v>
      </c>
    </row>
    <row r="18" spans="2:23" ht="30.75">
      <c r="B18" s="27" t="s">
        <v>379</v>
      </c>
      <c r="C18" s="22" t="s">
        <v>380</v>
      </c>
      <c r="D18" s="23">
        <v>2016170010111</v>
      </c>
      <c r="E18" s="22" t="s">
        <v>361</v>
      </c>
      <c r="F18" s="16" t="s">
        <v>362</v>
      </c>
      <c r="G18" s="12">
        <v>0</v>
      </c>
      <c r="H18" s="12">
        <v>0</v>
      </c>
      <c r="I18" s="12">
        <v>5043033273</v>
      </c>
      <c r="J18" s="12">
        <v>0</v>
      </c>
      <c r="K18" s="12">
        <v>0</v>
      </c>
      <c r="L18" s="12">
        <v>0</v>
      </c>
      <c r="M18" s="12">
        <v>0</v>
      </c>
      <c r="N18" s="12">
        <v>0</v>
      </c>
      <c r="O18" s="12">
        <v>0</v>
      </c>
      <c r="P18" s="12">
        <v>0</v>
      </c>
      <c r="Q18" s="12">
        <v>0</v>
      </c>
      <c r="R18" s="12">
        <v>0</v>
      </c>
      <c r="S18" s="12">
        <v>0</v>
      </c>
      <c r="T18" s="12">
        <v>0</v>
      </c>
      <c r="U18" s="12">
        <v>57230000</v>
      </c>
      <c r="V18" s="19">
        <f t="shared" si="0"/>
        <v>5100263273</v>
      </c>
      <c r="W18" s="22" t="s">
        <v>371</v>
      </c>
    </row>
    <row r="19" spans="2:23" ht="30.75">
      <c r="B19" s="27" t="s">
        <v>379</v>
      </c>
      <c r="C19" s="22" t="s">
        <v>380</v>
      </c>
      <c r="D19" s="23">
        <v>2016170010119</v>
      </c>
      <c r="E19" s="22" t="s">
        <v>381</v>
      </c>
      <c r="F19" s="16" t="s">
        <v>382</v>
      </c>
      <c r="G19" s="12">
        <v>600000000</v>
      </c>
      <c r="H19" s="12">
        <v>0</v>
      </c>
      <c r="I19" s="12">
        <v>0</v>
      </c>
      <c r="J19" s="12">
        <v>0</v>
      </c>
      <c r="K19" s="12">
        <v>0</v>
      </c>
      <c r="L19" s="12">
        <v>0</v>
      </c>
      <c r="M19" s="12">
        <v>0</v>
      </c>
      <c r="N19" s="12">
        <v>0</v>
      </c>
      <c r="O19" s="12">
        <v>0</v>
      </c>
      <c r="P19" s="12">
        <v>0</v>
      </c>
      <c r="Q19" s="12">
        <v>0</v>
      </c>
      <c r="R19" s="12">
        <v>0</v>
      </c>
      <c r="S19" s="12">
        <v>0</v>
      </c>
      <c r="T19" s="12">
        <v>0</v>
      </c>
      <c r="U19" s="12">
        <v>0</v>
      </c>
      <c r="V19" s="19">
        <f t="shared" si="0"/>
        <v>600000000</v>
      </c>
      <c r="W19" s="22" t="s">
        <v>371</v>
      </c>
    </row>
    <row r="20" spans="2:23" ht="30.75">
      <c r="B20" s="27" t="s">
        <v>357</v>
      </c>
      <c r="C20" s="22"/>
      <c r="D20" s="23">
        <v>2016170010120</v>
      </c>
      <c r="E20" s="22"/>
      <c r="F20" s="16"/>
      <c r="G20" s="12">
        <v>4000000000</v>
      </c>
      <c r="H20" s="12">
        <v>0</v>
      </c>
      <c r="I20" s="12">
        <v>0</v>
      </c>
      <c r="J20" s="12">
        <v>0</v>
      </c>
      <c r="K20" s="12">
        <v>0</v>
      </c>
      <c r="L20" s="12">
        <v>0</v>
      </c>
      <c r="M20" s="12">
        <v>0</v>
      </c>
      <c r="N20" s="12">
        <v>0</v>
      </c>
      <c r="O20" s="12">
        <v>0</v>
      </c>
      <c r="P20" s="12">
        <v>0</v>
      </c>
      <c r="Q20" s="12">
        <v>0</v>
      </c>
      <c r="R20" s="12">
        <v>0</v>
      </c>
      <c r="S20" s="12">
        <v>0</v>
      </c>
      <c r="T20" s="12">
        <v>0</v>
      </c>
      <c r="U20" s="12">
        <v>0</v>
      </c>
      <c r="V20" s="19">
        <f>SUM(G20:U20)</f>
        <v>4000000000</v>
      </c>
      <c r="W20" s="22" t="s">
        <v>371</v>
      </c>
    </row>
    <row r="21" spans="2:23" ht="46.5">
      <c r="B21" s="27" t="s">
        <v>383</v>
      </c>
      <c r="C21" s="22" t="s">
        <v>384</v>
      </c>
      <c r="D21" s="23">
        <v>2016170010125</v>
      </c>
      <c r="E21" s="22" t="s">
        <v>385</v>
      </c>
      <c r="F21" s="16" t="s">
        <v>386</v>
      </c>
      <c r="G21" s="12">
        <v>2365000000</v>
      </c>
      <c r="H21" s="12">
        <v>0</v>
      </c>
      <c r="I21" s="12">
        <v>0</v>
      </c>
      <c r="J21" s="12">
        <v>0</v>
      </c>
      <c r="K21" s="12">
        <v>0</v>
      </c>
      <c r="L21" s="12">
        <v>0</v>
      </c>
      <c r="M21" s="12">
        <v>0</v>
      </c>
      <c r="N21" s="12">
        <v>0</v>
      </c>
      <c r="O21" s="12">
        <v>0</v>
      </c>
      <c r="P21" s="12">
        <v>0</v>
      </c>
      <c r="Q21" s="12">
        <v>0</v>
      </c>
      <c r="R21" s="12">
        <v>0</v>
      </c>
      <c r="S21" s="12">
        <v>0</v>
      </c>
      <c r="T21" s="12">
        <v>0</v>
      </c>
      <c r="U21" s="12">
        <v>0</v>
      </c>
      <c r="V21" s="19">
        <f t="shared" si="0"/>
        <v>2365000000</v>
      </c>
      <c r="W21" s="22" t="s">
        <v>371</v>
      </c>
    </row>
    <row r="22" spans="2:23" ht="62.25">
      <c r="B22" s="27" t="s">
        <v>408</v>
      </c>
      <c r="C22" s="16" t="s">
        <v>409</v>
      </c>
      <c r="D22" s="23">
        <v>2016170010137</v>
      </c>
      <c r="E22" s="22" t="s">
        <v>410</v>
      </c>
      <c r="F22" s="33" t="s">
        <v>411</v>
      </c>
      <c r="G22" s="12">
        <v>182946487</v>
      </c>
      <c r="H22" s="12">
        <v>0</v>
      </c>
      <c r="I22" s="12">
        <v>0</v>
      </c>
      <c r="J22" s="12">
        <v>0</v>
      </c>
      <c r="K22" s="12">
        <v>0</v>
      </c>
      <c r="L22" s="12">
        <v>0</v>
      </c>
      <c r="M22" s="12">
        <v>0</v>
      </c>
      <c r="N22" s="12">
        <v>0</v>
      </c>
      <c r="O22" s="12">
        <v>0</v>
      </c>
      <c r="P22" s="12">
        <v>0</v>
      </c>
      <c r="Q22" s="12">
        <v>0</v>
      </c>
      <c r="R22" s="12">
        <v>0</v>
      </c>
      <c r="S22" s="12">
        <v>0</v>
      </c>
      <c r="T22" s="12">
        <v>0</v>
      </c>
      <c r="U22" s="12">
        <v>0</v>
      </c>
      <c r="V22" s="19">
        <f t="shared" si="0"/>
        <v>182946487</v>
      </c>
      <c r="W22" s="22" t="s">
        <v>346</v>
      </c>
    </row>
    <row r="23" spans="7:22" ht="27" customHeight="1">
      <c r="G23" s="134">
        <f>SUBTOTAL(9,G3:G22)</f>
        <v>22164146487</v>
      </c>
      <c r="H23" s="134">
        <f aca="true" t="shared" si="1" ref="H23:U23">SUBTOTAL(9,H3:H22)</f>
        <v>0</v>
      </c>
      <c r="I23" s="134">
        <f t="shared" si="1"/>
        <v>7092892868</v>
      </c>
      <c r="J23" s="134">
        <f t="shared" si="1"/>
        <v>0</v>
      </c>
      <c r="K23" s="134">
        <f t="shared" si="1"/>
        <v>0</v>
      </c>
      <c r="L23" s="134">
        <f t="shared" si="1"/>
        <v>0</v>
      </c>
      <c r="M23" s="134">
        <f t="shared" si="1"/>
        <v>0</v>
      </c>
      <c r="N23" s="134">
        <f t="shared" si="1"/>
        <v>0</v>
      </c>
      <c r="O23" s="134">
        <f t="shared" si="1"/>
        <v>0</v>
      </c>
      <c r="P23" s="134">
        <f t="shared" si="1"/>
        <v>0</v>
      </c>
      <c r="Q23" s="134">
        <f t="shared" si="1"/>
        <v>0</v>
      </c>
      <c r="R23" s="134">
        <f t="shared" si="1"/>
        <v>0</v>
      </c>
      <c r="S23" s="134">
        <f t="shared" si="1"/>
        <v>0</v>
      </c>
      <c r="T23" s="134">
        <f t="shared" si="1"/>
        <v>0</v>
      </c>
      <c r="U23" s="134">
        <f t="shared" si="1"/>
        <v>6390206655</v>
      </c>
      <c r="V23" s="134">
        <f>SUBTOTAL(9,V3:V22)</f>
        <v>35647246010</v>
      </c>
    </row>
    <row r="25" ht="24.75">
      <c r="V25" s="134">
        <v>2301000000</v>
      </c>
    </row>
    <row r="26" ht="24.75">
      <c r="V26" s="134">
        <v>18699198655</v>
      </c>
    </row>
    <row r="27" ht="24.75">
      <c r="V27" s="134">
        <v>12064100868</v>
      </c>
    </row>
    <row r="28" ht="24.75">
      <c r="V28" s="134">
        <v>2365000000</v>
      </c>
    </row>
    <row r="29" ht="24.75">
      <c r="V29" s="134">
        <v>35000000</v>
      </c>
    </row>
    <row r="30" ht="24.75">
      <c r="V30" s="134">
        <v>182946487</v>
      </c>
    </row>
    <row r="31" ht="24.75">
      <c r="V31" s="134">
        <f>SUBTOTAL(9,V25:V30)</f>
        <v>35647246010</v>
      </c>
    </row>
    <row r="32" ht="24.75">
      <c r="V32" s="137">
        <f>+V23-V31</f>
        <v>0</v>
      </c>
    </row>
    <row r="33" ht="24.75">
      <c r="V33" s="134"/>
    </row>
    <row r="34" ht="24.75">
      <c r="V34" s="134"/>
    </row>
    <row r="35" ht="24.75">
      <c r="V35" s="134"/>
    </row>
    <row r="36" ht="24.75">
      <c r="V36" s="134"/>
    </row>
  </sheetData>
  <sheetProtection/>
  <autoFilter ref="B2:W22"/>
  <mergeCells count="2">
    <mergeCell ref="B1:F1"/>
    <mergeCell ref="G1:V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Patricia Martinez Lopez</dc:creator>
  <cp:keywords/>
  <dc:description/>
  <cp:lastModifiedBy>natalia martinez</cp:lastModifiedBy>
  <dcterms:created xsi:type="dcterms:W3CDTF">2017-10-06T17:00:48Z</dcterms:created>
  <dcterms:modified xsi:type="dcterms:W3CDTF">2020-05-06T22:07:31Z</dcterms:modified>
  <cp:category/>
  <cp:version/>
  <cp:contentType/>
  <cp:contentStatus/>
</cp:coreProperties>
</file>